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0\2.June~2020\Small, Medium &amp; Large\Final\"/>
    </mc:Choice>
  </mc:AlternateContent>
  <bookViews>
    <workbookView xWindow="-15" yWindow="825" windowWidth="10815" windowHeight="9255"/>
  </bookViews>
  <sheets>
    <sheet name="March 2020" sheetId="3" r:id="rId1"/>
    <sheet name="June 2020" sheetId="1" r:id="rId2"/>
    <sheet name="DTI cut off points for QFS" sheetId="4" r:id="rId3"/>
  </sheets>
  <definedNames>
    <definedName name="_AMO_UniqueIdentifier" hidden="1">"'efab4470-c4bd-43e8-8ceb-261361bc6378'"</definedName>
    <definedName name="DEC08_SML">'June 2020'!$A$9:$D$356</definedName>
    <definedName name="MAR09_SML">'March 2020'!$A$9:$D$268</definedName>
    <definedName name="_xlnm.Print_Area" localSheetId="1">'June 2020'!$A$1:$AK$56</definedName>
    <definedName name="_xlnm.Print_Area" localSheetId="0">'March 2020'!$A$1:$AK$56</definedName>
    <definedName name="_xlnm.Print_Titles" localSheetId="1">'June 2020'!$A:$A</definedName>
    <definedName name="_xlnm.Print_Titles" localSheetId="0">'March 2020'!$A:$A</definedName>
  </definedNames>
  <calcPr calcId="152511" concurrentCalc="0"/>
</workbook>
</file>

<file path=xl/calcChain.xml><?xml version="1.0" encoding="utf-8"?>
<calcChain xmlns="http://schemas.openxmlformats.org/spreadsheetml/2006/main">
  <c r="D15" i="4" l="1"/>
  <c r="C15" i="4"/>
  <c r="D14" i="4"/>
  <c r="C14" i="4"/>
  <c r="D13" i="4"/>
  <c r="C13" i="4"/>
  <c r="D12" i="4"/>
  <c r="C12" i="4"/>
  <c r="D11" i="4"/>
  <c r="C11" i="4"/>
  <c r="D10" i="4"/>
  <c r="C10" i="4"/>
  <c r="D9" i="4"/>
  <c r="C9" i="4"/>
  <c r="D8" i="4"/>
  <c r="C8" i="4"/>
  <c r="D7" i="4"/>
  <c r="C7" i="4"/>
  <c r="D6" i="4"/>
  <c r="C6" i="4"/>
  <c r="D5" i="4"/>
  <c r="C5" i="4"/>
  <c r="B15" i="4"/>
  <c r="B14" i="4"/>
  <c r="B13" i="4"/>
  <c r="B12" i="4"/>
  <c r="B11" i="4"/>
  <c r="B10" i="4"/>
  <c r="B9" i="4"/>
  <c r="B8" i="4"/>
  <c r="B7" i="4"/>
  <c r="B6" i="4"/>
  <c r="B5" i="4"/>
</calcChain>
</file>

<file path=xl/comments1.xml><?xml version="1.0" encoding="utf-8"?>
<comments xmlns="http://schemas.openxmlformats.org/spreadsheetml/2006/main">
  <authors>
    <author>KrisseelanG</author>
    <author>mashudunet</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March 2020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2020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<sst xmlns="http://schemas.openxmlformats.org/spreadsheetml/2006/main" count="258" uniqueCount="88">
  <si>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</si>
  <si>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</si>
  <si>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</si>
  <si>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</si>
  <si>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</si>
  <si>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</si>
  <si>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</si>
  <si>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</si>
  <si>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</si>
  <si>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</si>
  <si>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</si>
  <si>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</si>
  <si>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</si>
  <si>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</si>
  <si>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</si>
  <si>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</si>
  <si>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</si>
  <si>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</si>
  <si>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</si>
  <si>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</si>
  <si>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</si>
  <si>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</si>
  <si>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</si>
  <si>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</si>
  <si>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</si>
  <si>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</si>
  <si>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</si>
  <si>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</si>
  <si>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</si>
  <si>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</si>
  <si>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</si>
  <si>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</si>
  <si>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</si>
  <si>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</si>
  <si>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Capital expenditure on new buildings, machinery, furniture, vehicles and other equipment</t>
  </si>
  <si>
    <t>Buildings, improvement and construction works</t>
  </si>
  <si>
    <t>Vehicles</t>
  </si>
  <si>
    <t>Plant, machinery, furniture, fittings and other equipment</t>
  </si>
  <si>
    <t>Total capital expenditure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</si>
  <si>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</si>
  <si>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</si>
  <si>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</si>
  <si>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</si>
  <si>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</si>
  <si>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</si>
  <si>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</si>
  <si>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</si>
  <si>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</si>
  <si>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</si>
  <si>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</si>
  <si>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</si>
  <si>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</si>
  <si>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</si>
  <si>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</si>
  <si>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</si>
  <si>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</si>
  <si>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</si>
  <si>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</si>
  <si>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</si>
  <si>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</si>
  <si>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</si>
  <si>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</si>
  <si>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</si>
  <si>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</si>
  <si>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</si>
  <si>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</si>
  <si>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</si>
  <si>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</si>
  <si>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</si>
  <si>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</si>
  <si>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DTI cut-off points (adjusted by Statistics South Africa (Stats SA) for QFS)</t>
  </si>
  <si>
    <r>
      <t xml:space="preserve">3 </t>
    </r>
    <r>
      <rPr>
        <sz val="8"/>
        <rFont val="Arial"/>
        <family val="2"/>
      </rPr>
      <t>For the trade industry cut-off points refer to the worksheet called '</t>
    </r>
    <r>
      <rPr>
        <b/>
        <sz val="8"/>
        <rFont val="Arial"/>
        <family val="2"/>
      </rPr>
      <t xml:space="preserve"> DTI cut-off points for QFS</t>
    </r>
    <r>
      <rPr>
        <sz val="8"/>
        <rFont val="Arial"/>
        <family val="2"/>
      </rPr>
      <t>' below</t>
    </r>
  </si>
  <si>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</si>
  <si>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</si>
  <si>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</si>
  <si>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</si>
  <si>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</si>
  <si>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</si>
  <si>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</si>
  <si>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</si>
  <si>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</si>
  <si>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</si>
  <si>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</si>
  <si>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</si>
  <si>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r>
      <t xml:space="preserve">1 </t>
    </r>
    <r>
      <rPr>
        <sz val="8"/>
        <rFont val="Arial"/>
        <family val="2"/>
      </rPr>
      <t xml:space="preserve">Revised QFS March 2020 estimates based on the </t>
    </r>
    <r>
      <rPr>
        <sz val="8"/>
        <color rgb="FF000000"/>
        <rFont val="Arial"/>
        <family val="2"/>
      </rPr>
      <t>2019</t>
    </r>
    <r>
      <rPr>
        <sz val="8"/>
        <rFont val="Arial"/>
        <family val="2"/>
      </rPr>
      <t xml:space="preserve"> sample - Small, medium and large enterprises</t>
    </r>
  </si>
  <si>
    <r>
      <t xml:space="preserve">1 </t>
    </r>
    <r>
      <rPr>
        <sz val="8"/>
        <rFont val="Arial"/>
        <family val="2"/>
      </rPr>
      <t>Preliminary QFS June 2020 estimates based on the 2019 sample - Small, medium and large enterprises</t>
    </r>
  </si>
  <si>
    <r>
      <t>Quarterly Financial Statistics Survey -June 2020</t>
    </r>
    <r>
      <rPr>
        <b/>
        <u/>
        <vertAlign val="superscript"/>
        <sz val="12"/>
        <rFont val="Arial"/>
        <family val="2"/>
      </rPr>
      <t>1</t>
    </r>
    <r>
      <rPr>
        <b/>
        <u/>
        <sz val="12"/>
        <rFont val="Arial"/>
        <family val="2"/>
      </rPr>
      <t xml:space="preserve"> (QFS) estimates </t>
    </r>
  </si>
  <si>
    <r>
      <t>Quarterly Financial Statistics Survey - March 2020</t>
    </r>
    <r>
      <rPr>
        <b/>
        <u/>
        <vertAlign val="superscript"/>
        <sz val="12"/>
        <rFont val="Arial"/>
        <family val="2"/>
      </rPr>
      <t>1</t>
    </r>
    <r>
      <rPr>
        <b/>
        <u/>
        <sz val="12"/>
        <rFont val="Arial"/>
        <family val="2"/>
      </rPr>
      <t xml:space="preserve"> (QFS) estimates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</si>
</sst>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0"/>
      <name val="MS Sans Serif"/>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156">
    <xf numFmtId="0" fontId="0" fillId="0" borderId="0" xfId="0"/>
    <xf numFmtId="0" fontId="0" fillId="0" borderId="0" xfId="0" quotePrefix="1" applyNumberForma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Fill="1"/>
    <xf numFmtId="0" fontId="2" fillId="0" borderId="1" xfId="0" applyFont="1" applyFill="1" applyBorder="1" applyAlignment="1">
      <alignment horizontal="center"/>
    </xf>
    <xf numFmtId="0" fontId="2" fillId="2" borderId="1" xfId="0" applyFont="1" applyFill="1" applyBorder="1" applyAlignment="1">
      <alignment horizontal="center"/>
    </xf>
    <xf numFmtId="0" fontId="2" fillId="7" borderId="1" xfId="0" applyFont="1" applyFill="1" applyBorder="1" applyAlignment="1">
      <alignment horizontal="center"/>
    </xf>
    <xf numFmtId="0" fontId="2" fillId="3" borderId="1" xfId="0" applyFont="1" applyFill="1" applyBorder="1" applyAlignment="1">
      <alignment horizontal="center"/>
    </xf>
    <xf numFmtId="0" fontId="2" fillId="4" borderId="1" xfId="0" applyFont="1" applyFill="1" applyBorder="1" applyAlignment="1">
      <alignment horizontal="center"/>
    </xf>
    <xf numFmtId="0" fontId="2" fillId="8" borderId="1" xfId="0" applyFont="1" applyFill="1" applyBorder="1" applyAlignment="1">
      <alignment horizontal="center"/>
    </xf>
    <xf numFmtId="0" fontId="2" fillId="9" borderId="1" xfId="0" applyFont="1" applyFill="1" applyBorder="1" applyAlignment="1">
      <alignment horizontal="center"/>
    </xf>
    <xf numFmtId="0" fontId="2" fillId="5" borderId="1" xfId="0" applyFont="1" applyFill="1" applyBorder="1" applyAlignment="1">
      <alignment horizontal="center"/>
    </xf>
    <xf numFmtId="0" fontId="2" fillId="6" borderId="1" xfId="0" applyFont="1" applyFill="1" applyBorder="1" applyAlignment="1">
      <alignment horizontal="center"/>
    </xf>
    <xf numFmtId="0" fontId="4" fillId="0" borderId="1" xfId="0" applyFont="1" applyFill="1" applyBorder="1" applyAlignment="1">
      <alignment horizontal="justify"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0" fillId="0" borderId="0" xfId="0" applyFill="1" applyAlignment="1">
      <alignment vertical="center"/>
    </xf>
    <xf numFmtId="0" fontId="5" fillId="0" borderId="0" xfId="0" applyFont="1"/>
    <xf numFmtId="0" fontId="5" fillId="0" borderId="0" xfId="0" applyFont="1" applyAlignment="1">
      <alignment wrapText="1"/>
    </xf>
    <xf numFmtId="0" fontId="6" fillId="0" borderId="0" xfId="0" applyFont="1"/>
    <xf numFmtId="0" fontId="7" fillId="0" borderId="0" xfId="0" applyFont="1" applyBorder="1"/>
    <xf numFmtId="0" fontId="2" fillId="0" borderId="1" xfId="0" applyNumberFormat="1" applyFont="1" applyFill="1" applyBorder="1" applyAlignment="1">
      <alignment horizontal="justify" wrapText="1"/>
    </xf>
    <xf numFmtId="0" fontId="10"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7" fillId="0" borderId="0" xfId="0" applyFont="1" applyBorder="1" applyAlignment="1"/>
    <xf numFmtId="0" fontId="0" fillId="0" borderId="0" xfId="0" quotePrefix="1" applyNumberFormat="1" applyBorder="1"/>
    <xf numFmtId="0" fontId="0" fillId="0" borderId="0" xfId="0" applyBorder="1"/>
    <xf numFmtId="3" fontId="9"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2"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9" fillId="0" borderId="1" xfId="0" quotePrefix="1" applyNumberFormat="1" applyFont="1" applyBorder="1"/>
    <xf numFmtId="3" fontId="9" fillId="0" borderId="1" xfId="0" applyNumberFormat="1" applyFont="1" applyBorder="1"/>
    <xf numFmtId="3" fontId="9" fillId="0" borderId="1" xfId="0" quotePrefix="1" applyNumberFormat="1" applyFont="1" applyFill="1" applyBorder="1"/>
    <xf numFmtId="0" fontId="9" fillId="0" borderId="0" xfId="0" applyFont="1"/>
    <xf numFmtId="0" fontId="9" fillId="0" borderId="0" xfId="0" applyFont="1" applyFill="1"/>
    <xf numFmtId="0" fontId="9" fillId="0" borderId="1" xfId="0" quotePrefix="1" applyNumberFormat="1" applyFont="1" applyFill="1" applyBorder="1" applyAlignment="1">
      <alignment vertical="center"/>
    </xf>
    <xf numFmtId="0" fontId="9" fillId="0" borderId="0" xfId="0" applyFont="1" applyFill="1" applyAlignment="1">
      <alignment vertical="center"/>
    </xf>
    <xf numFmtId="0" fontId="9" fillId="0" borderId="1" xfId="0" applyFont="1" applyBorder="1"/>
    <xf numFmtId="0" fontId="9" fillId="2" borderId="1" xfId="0" applyFont="1" applyFill="1" applyBorder="1"/>
    <xf numFmtId="0" fontId="9" fillId="7" borderId="1" xfId="0" applyFont="1" applyFill="1" applyBorder="1"/>
    <xf numFmtId="0" fontId="9" fillId="3" borderId="1" xfId="0" applyFont="1" applyFill="1" applyBorder="1"/>
    <xf numFmtId="0" fontId="9" fillId="4" borderId="1" xfId="0" applyFont="1" applyFill="1" applyBorder="1"/>
    <xf numFmtId="0" fontId="9" fillId="8" borderId="1" xfId="0" applyFont="1" applyFill="1" applyBorder="1"/>
    <xf numFmtId="0" fontId="9" fillId="9" borderId="1" xfId="0" applyFont="1" applyFill="1" applyBorder="1"/>
    <xf numFmtId="0" fontId="9" fillId="5" borderId="1" xfId="0" applyFont="1" applyFill="1" applyBorder="1"/>
    <xf numFmtId="3" fontId="9" fillId="2" borderId="1" xfId="0" quotePrefix="1" applyNumberFormat="1" applyFont="1" applyFill="1" applyBorder="1"/>
    <xf numFmtId="3" fontId="9" fillId="7" borderId="1" xfId="0" quotePrefix="1" applyNumberFormat="1" applyFont="1" applyFill="1" applyBorder="1"/>
    <xf numFmtId="3" fontId="9" fillId="3" borderId="1" xfId="0" quotePrefix="1" applyNumberFormat="1" applyFont="1" applyFill="1" applyBorder="1"/>
    <xf numFmtId="3" fontId="9" fillId="4" borderId="1" xfId="0" quotePrefix="1" applyNumberFormat="1" applyFont="1" applyFill="1" applyBorder="1"/>
    <xf numFmtId="3" fontId="9" fillId="8" borderId="1" xfId="0" applyNumberFormat="1" applyFont="1" applyFill="1" applyBorder="1"/>
    <xf numFmtId="3" fontId="9" fillId="9" borderId="1" xfId="0" applyNumberFormat="1" applyFont="1" applyFill="1" applyBorder="1"/>
    <xf numFmtId="3" fontId="9" fillId="5" borderId="1" xfId="0" quotePrefix="1" applyNumberFormat="1" applyFont="1" applyFill="1" applyBorder="1"/>
    <xf numFmtId="3" fontId="9" fillId="0" borderId="0" xfId="0" applyNumberFormat="1" applyFont="1"/>
    <xf numFmtId="3" fontId="9" fillId="6" borderId="1" xfId="0" quotePrefix="1" applyNumberFormat="1" applyFont="1" applyFill="1" applyBorder="1"/>
    <xf numFmtId="0" fontId="9" fillId="0" borderId="0" xfId="0" quotePrefix="1" applyNumberFormat="1" applyFont="1"/>
    <xf numFmtId="164" fontId="9" fillId="0" borderId="0" xfId="0" quotePrefix="1" applyNumberFormat="1" applyFont="1" applyBorder="1"/>
    <xf numFmtId="164" fontId="9" fillId="0" borderId="0" xfId="0" applyNumberFormat="1" applyFont="1" applyBorder="1"/>
    <xf numFmtId="164" fontId="9" fillId="0" borderId="0" xfId="0" quotePrefix="1" applyNumberFormat="1" applyFont="1" applyFill="1" applyBorder="1"/>
    <xf numFmtId="164" fontId="9" fillId="0" borderId="0" xfId="0" applyNumberFormat="1" applyFont="1" applyFill="1" applyBorder="1"/>
    <xf numFmtId="0" fontId="9" fillId="0" borderId="0" xfId="0" applyFont="1" applyBorder="1"/>
    <xf numFmtId="0" fontId="9" fillId="0" borderId="0" xfId="0" applyFont="1" applyFill="1" applyBorder="1"/>
    <xf numFmtId="3" fontId="2" fillId="6" borderId="1" xfId="0" applyNumberFormat="1" applyFont="1" applyFill="1" applyBorder="1" applyAlignment="1">
      <alignment horizontal="center"/>
    </xf>
    <xf numFmtId="3" fontId="2" fillId="6" borderId="1" xfId="0" applyNumberFormat="1" applyFont="1" applyFill="1" applyBorder="1" applyAlignment="1">
      <alignment horizontal="center" vertical="center" wrapText="1"/>
    </xf>
    <xf numFmtId="3" fontId="9" fillId="6" borderId="1" xfId="0" applyNumberFormat="1" applyFont="1" applyFill="1" applyBorder="1"/>
    <xf numFmtId="0" fontId="15" fillId="0" borderId="1" xfId="0" quotePrefix="1" applyNumberFormat="1" applyFont="1" applyBorder="1"/>
    <xf numFmtId="0" fontId="15" fillId="0" borderId="0" xfId="0" applyFont="1"/>
    <xf numFmtId="0" fontId="16" fillId="0" borderId="5" xfId="0" applyFont="1" applyBorder="1"/>
    <xf numFmtId="0" fontId="15" fillId="0" borderId="0" xfId="0" applyFont="1" applyAlignment="1">
      <alignment horizontal="left"/>
    </xf>
    <xf numFmtId="3" fontId="1" fillId="0" borderId="5" xfId="0" applyNumberFormat="1" applyFont="1" applyBorder="1" applyAlignment="1">
      <alignment horizontal="right"/>
    </xf>
    <xf numFmtId="0" fontId="17" fillId="0" borderId="0" xfId="0" applyFont="1" applyAlignment="1"/>
    <xf numFmtId="3" fontId="2" fillId="0" borderId="1" xfId="0" quotePrefix="1" applyNumberFormat="1" applyFont="1" applyBorder="1"/>
    <xf numFmtId="3" fontId="2" fillId="0" borderId="1" xfId="0" applyNumberFormat="1" applyFont="1" applyBorder="1"/>
    <xf numFmtId="3" fontId="2" fillId="0" borderId="1" xfId="0" quotePrefix="1" applyNumberFormat="1" applyFont="1" applyFill="1" applyBorder="1"/>
    <xf numFmtId="3" fontId="2" fillId="2" borderId="1" xfId="0" quotePrefix="1" applyNumberFormat="1" applyFont="1" applyFill="1" applyBorder="1"/>
    <xf numFmtId="3" fontId="2" fillId="7" borderId="1" xfId="0" quotePrefix="1" applyNumberFormat="1" applyFont="1" applyFill="1" applyBorder="1"/>
    <xf numFmtId="3" fontId="2" fillId="3" borderId="1" xfId="0" quotePrefix="1" applyNumberFormat="1" applyFont="1" applyFill="1" applyBorder="1"/>
    <xf numFmtId="3" fontId="2" fillId="4" borderId="1" xfId="0" quotePrefix="1" applyNumberFormat="1" applyFont="1" applyFill="1" applyBorder="1"/>
    <xf numFmtId="3" fontId="2" fillId="8" borderId="1" xfId="0" applyNumberFormat="1" applyFont="1" applyFill="1" applyBorder="1"/>
    <xf numFmtId="3" fontId="2" fillId="9" borderId="1" xfId="0" applyNumberFormat="1" applyFont="1" applyFill="1" applyBorder="1"/>
    <xf numFmtId="3" fontId="2" fillId="5" borderId="1" xfId="0" quotePrefix="1" applyNumberFormat="1" applyFont="1" applyFill="1" applyBorder="1"/>
    <xf numFmtId="3" fontId="2" fillId="6" borderId="1" xfId="0" quotePrefix="1" applyNumberFormat="1" applyFont="1" applyFill="1" applyBorder="1"/>
    <xf numFmtId="3" fontId="2" fillId="0" borderId="0" xfId="0" applyNumberFormat="1" applyFont="1"/>
    <xf numFmtId="3" fontId="15" fillId="8" borderId="1" xfId="0" applyNumberFormat="1" applyFont="1" applyFill="1" applyBorder="1"/>
    <xf numFmtId="3" fontId="15" fillId="9" borderId="1" xfId="0" applyNumberFormat="1" applyFont="1" applyFill="1" applyBorder="1"/>
    <xf numFmtId="3" fontId="15" fillId="5" borderId="1" xfId="0" quotePrefix="1" applyNumberFormat="1" applyFont="1" applyFill="1" applyBorder="1"/>
    <xf numFmtId="3" fontId="15" fillId="6" borderId="1" xfId="0" quotePrefix="1" applyNumberFormat="1" applyFont="1" applyFill="1" applyBorder="1"/>
    <xf numFmtId="3" fontId="15" fillId="0" borderId="0" xfId="0" applyNumberFormat="1" applyFont="1"/>
    <xf numFmtId="3" fontId="9" fillId="0" borderId="7" xfId="0" quotePrefix="1" applyNumberFormat="1" applyFont="1" applyBorder="1"/>
    <xf numFmtId="3" fontId="9" fillId="0" borderId="7" xfId="0" quotePrefix="1" applyNumberFormat="1" applyFont="1" applyFill="1" applyBorder="1"/>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5" fillId="9" borderId="2" xfId="0" applyFont="1" applyFill="1" applyBorder="1" applyAlignment="1">
      <alignment horizontal="center"/>
    </xf>
    <xf numFmtId="0" fontId="15" fillId="9" borderId="3" xfId="0" applyFont="1" applyFill="1" applyBorder="1" applyAlignment="1">
      <alignment horizontal="center"/>
    </xf>
    <xf numFmtId="0" fontId="15" fillId="9" borderId="4" xfId="0" applyFont="1" applyFill="1" applyBorder="1" applyAlignment="1">
      <alignment horizontal="center"/>
    </xf>
    <xf numFmtId="0" fontId="15" fillId="5" borderId="2" xfId="0" applyFont="1" applyFill="1" applyBorder="1" applyAlignment="1">
      <alignment horizontal="center"/>
    </xf>
    <xf numFmtId="0" fontId="15" fillId="5" borderId="3" xfId="0" applyFont="1" applyFill="1" applyBorder="1" applyAlignment="1">
      <alignment horizontal="center"/>
    </xf>
    <xf numFmtId="0" fontId="15" fillId="5" borderId="4" xfId="0" applyFont="1" applyFill="1" applyBorder="1" applyAlignment="1">
      <alignment horizontal="center"/>
    </xf>
    <xf numFmtId="0" fontId="15" fillId="6" borderId="2" xfId="0" applyFont="1" applyFill="1" applyBorder="1" applyAlignment="1">
      <alignment horizontal="center"/>
    </xf>
    <xf numFmtId="0" fontId="15" fillId="6" borderId="3" xfId="0" applyFont="1" applyFill="1" applyBorder="1" applyAlignment="1">
      <alignment horizontal="center"/>
    </xf>
    <xf numFmtId="0" fontId="15" fillId="6" borderId="4" xfId="0" applyFont="1" applyFill="1" applyBorder="1" applyAlignment="1">
      <alignment horizontal="center"/>
    </xf>
    <xf numFmtId="0" fontId="2" fillId="0" borderId="2" xfId="0" applyNumberFormat="1" applyFont="1" applyBorder="1" applyAlignment="1">
      <alignment horizontal="center"/>
    </xf>
    <xf numFmtId="0" fontId="2" fillId="0" borderId="3" xfId="0" quotePrefix="1" applyNumberFormat="1" applyFont="1" applyBorder="1" applyAlignment="1">
      <alignment horizontal="center"/>
    </xf>
    <xf numFmtId="0" fontId="2" fillId="0" borderId="4" xfId="0" quotePrefix="1" applyNumberFormat="1" applyFont="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7" borderId="2" xfId="0" applyFont="1" applyFill="1" applyBorder="1" applyAlignment="1">
      <alignment horizontal="center"/>
    </xf>
    <xf numFmtId="0" fontId="2" fillId="7" borderId="3" xfId="0" applyFont="1" applyFill="1" applyBorder="1" applyAlignment="1">
      <alignment horizontal="center"/>
    </xf>
    <xf numFmtId="0" fontId="2" fillId="7" borderId="4"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10" fillId="0" borderId="0" xfId="0" applyNumberFormat="1" applyFont="1" applyBorder="1" applyAlignment="1">
      <alignment horizontal="left" vertical="center"/>
    </xf>
    <xf numFmtId="0" fontId="5" fillId="0" borderId="0" xfId="0" applyFont="1" applyAlignment="1">
      <alignment horizontal="left"/>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xf>
    <xf numFmtId="3" fontId="2" fillId="9" borderId="1" xfId="0" applyNumberFormat="1" applyFont="1" applyFill="1" applyBorder="1" applyAlignment="1">
      <alignment horizontal="center" vertical="center" wrapText="1"/>
    </xf>
    <xf numFmtId="0" fontId="7" fillId="0" borderId="0" xfId="0" applyFont="1" applyBorder="1" applyAlignment="1">
      <alignment horizontal="left"/>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7" borderId="1" xfId="0" applyFont="1" applyFill="1" applyBorder="1" applyAlignment="1">
      <alignment horizontal="center" vertical="center"/>
    </xf>
    <xf numFmtId="0" fontId="5" fillId="0" borderId="0" xfId="0" applyFont="1" applyAlignment="1">
      <alignment horizontal="left" wrapText="1"/>
    </xf>
    <xf numFmtId="0" fontId="15" fillId="8" borderId="2" xfId="0" applyFont="1" applyFill="1" applyBorder="1" applyAlignment="1">
      <alignment horizontal="center"/>
    </xf>
    <xf numFmtId="0" fontId="15" fillId="8" borderId="3" xfId="0" applyFont="1" applyFill="1" applyBorder="1" applyAlignment="1">
      <alignment horizontal="center"/>
    </xf>
    <xf numFmtId="0" fontId="15" fillId="8" borderId="4" xfId="0" applyFont="1" applyFill="1" applyBorder="1" applyAlignment="1">
      <alignment horizontal="center"/>
    </xf>
    <xf numFmtId="0" fontId="2" fillId="6" borderId="1" xfId="0" applyFont="1" applyFill="1" applyBorder="1" applyAlignment="1">
      <alignment horizontal="center" vertical="center" wrapText="1"/>
    </xf>
    <xf numFmtId="0" fontId="19" fillId="0" borderId="0" xfId="0" applyFont="1" applyAlignment="1">
      <alignment horizontal="left"/>
    </xf>
    <xf numFmtId="0" fontId="17" fillId="0" borderId="6" xfId="0" applyFont="1" applyBorder="1" applyAlignment="1">
      <alignment horizontal="center"/>
    </xf>
  </cellXfs>
  <cellStyles count="1">
    <cellStyle name="Normal" xfId="0" builtinId="0"/>
  </cellStyles>
  <dxfs count="24">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8"/>
  <sheetViews>
    <sheetView tabSelected="1" view="pageBreakPreview" zoomScaleNormal="75" zoomScaleSheetLayoutView="100" workbookViewId="0">
      <pane xSplit="1" topLeftCell="B1" activePane="topRight" state="frozen"/>
      <selection sqref="A1:AK56"/>
      <selection pane="topRight" activeCell="A8" sqref="A8"/>
    </sheetView>
  </sheetViews>
  <sheetFormatPr defaultRowHeight="12.75" x14ac:dyDescent="0.2"/>
  <cols>
    <col min="1" max="1" width="71.85546875" style="47" customWidth="1"/>
    <col min="2" max="2" width="12.42578125" style="47" bestFit="1" customWidth="1"/>
    <col min="3" max="4" width="12.7109375" style="47" bestFit="1" customWidth="1"/>
    <col min="5" max="6" width="13.5703125" style="47" bestFit="1" customWidth="1"/>
    <col min="7" max="7" width="13.5703125" style="47" customWidth="1"/>
    <col min="8" max="8" width="12.85546875" style="47" customWidth="1"/>
    <col min="9" max="9" width="13.5703125" style="47" bestFit="1" customWidth="1"/>
    <col min="10" max="10" width="12.42578125" style="47" bestFit="1" customWidth="1"/>
    <col min="11" max="11" width="13.85546875" style="47" customWidth="1"/>
    <col min="12" max="12" width="14.28515625" style="47" customWidth="1"/>
    <col min="13" max="14" width="13.5703125" style="47" bestFit="1" customWidth="1"/>
    <col min="15" max="15" width="13.7109375" style="47" customWidth="1"/>
    <col min="16" max="16" width="13.42578125" style="47" customWidth="1"/>
    <col min="17" max="18" width="13.5703125" style="47" bestFit="1" customWidth="1"/>
    <col min="19" max="19" width="13.140625" style="47" customWidth="1"/>
    <col min="20" max="20" width="13.140625" style="47" bestFit="1" customWidth="1"/>
    <col min="21" max="21" width="13.5703125" style="47" bestFit="1" customWidth="1"/>
    <col min="22" max="24" width="12.42578125" style="47" bestFit="1" customWidth="1"/>
    <col min="25" max="26" width="13.5703125" style="47" bestFit="1" customWidth="1"/>
    <col min="27" max="28" width="13.140625" style="47" customWidth="1"/>
    <col min="29" max="29" width="13.5703125" style="47" bestFit="1" customWidth="1"/>
    <col min="30" max="30" width="12.42578125" style="47" bestFit="1" customWidth="1"/>
    <col min="31" max="31" width="14" style="47" customWidth="1"/>
    <col min="32" max="32" width="13.42578125" style="47" customWidth="1"/>
    <col min="33" max="33" width="13.5703125" style="47" bestFit="1" customWidth="1"/>
    <col min="34" max="34" width="13.5703125" style="66" bestFit="1" customWidth="1"/>
    <col min="35" max="35" width="13.42578125" style="66" customWidth="1"/>
    <col min="36" max="36" width="13.28515625" style="66" customWidth="1"/>
    <col min="37" max="37" width="13.5703125" style="66" bestFit="1" customWidth="1"/>
    <col min="38" max="16384" width="9.140625" style="47"/>
  </cols>
  <sheetData>
    <row r="1" spans="1:38" ht="15.75" x14ac:dyDescent="0.25">
      <c r="A1" s="138" t="s">
        <v>49</v>
      </c>
      <c r="B1" s="138"/>
      <c r="C1" s="21"/>
      <c r="D1" s="21"/>
      <c r="E1" s="21"/>
    </row>
    <row r="2" spans="1:38" ht="15.75" customHeight="1" x14ac:dyDescent="0.25">
      <c r="A2" s="149" t="s">
        <v>87</v>
      </c>
      <c r="B2" s="149"/>
      <c r="C2" s="22"/>
      <c r="D2" s="22"/>
      <c r="E2" s="22"/>
      <c r="F2" s="22"/>
      <c r="G2" s="22"/>
      <c r="H2" s="22"/>
    </row>
    <row r="3" spans="1:38" ht="10.5" customHeight="1" x14ac:dyDescent="0.25">
      <c r="A3" s="23"/>
      <c r="B3" s="23"/>
      <c r="C3" s="23"/>
      <c r="D3" s="23"/>
      <c r="E3" s="23"/>
    </row>
    <row r="4" spans="1:38" ht="14.25" x14ac:dyDescent="0.2">
      <c r="A4" s="143" t="s">
        <v>56</v>
      </c>
      <c r="B4" s="143"/>
      <c r="C4" s="31"/>
      <c r="D4" s="31"/>
      <c r="E4" s="24"/>
    </row>
    <row r="6" spans="1:38" s="48" customFormat="1" ht="30.75" customHeight="1" x14ac:dyDescent="0.2">
      <c r="A6" s="146" t="s">
        <v>39</v>
      </c>
      <c r="B6" s="146" t="s">
        <v>40</v>
      </c>
      <c r="C6" s="146"/>
      <c r="D6" s="146"/>
      <c r="E6" s="146"/>
      <c r="F6" s="147" t="s">
        <v>41</v>
      </c>
      <c r="G6" s="147"/>
      <c r="H6" s="147"/>
      <c r="I6" s="147"/>
      <c r="J6" s="148" t="s">
        <v>42</v>
      </c>
      <c r="K6" s="148"/>
      <c r="L6" s="148"/>
      <c r="M6" s="148"/>
      <c r="N6" s="144" t="s">
        <v>43</v>
      </c>
      <c r="O6" s="144"/>
      <c r="P6" s="144"/>
      <c r="Q6" s="144"/>
      <c r="R6" s="145" t="s">
        <v>44</v>
      </c>
      <c r="S6" s="145"/>
      <c r="T6" s="145"/>
      <c r="U6" s="145"/>
      <c r="V6" s="141" t="s">
        <v>51</v>
      </c>
      <c r="W6" s="141"/>
      <c r="X6" s="141"/>
      <c r="Y6" s="141"/>
      <c r="Z6" s="142" t="s">
        <v>45</v>
      </c>
      <c r="AA6" s="142"/>
      <c r="AB6" s="142"/>
      <c r="AC6" s="142"/>
      <c r="AD6" s="139" t="s">
        <v>46</v>
      </c>
      <c r="AE6" s="139"/>
      <c r="AF6" s="139"/>
      <c r="AG6" s="139"/>
      <c r="AH6" s="140" t="s">
        <v>47</v>
      </c>
      <c r="AI6" s="140"/>
      <c r="AJ6" s="140"/>
      <c r="AK6" s="140"/>
    </row>
    <row r="7" spans="1:38" s="48" customFormat="1" x14ac:dyDescent="0.2">
      <c r="A7" s="146"/>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2">
      <c r="A8" s="16" t="s">
        <v>48</v>
      </c>
      <c r="B8" s="49"/>
      <c r="C8" s="49"/>
      <c r="D8" s="49"/>
      <c r="E8" s="49"/>
      <c r="F8" s="107" t="s">
        <v>72</v>
      </c>
      <c r="G8" s="107" t="s">
        <v>73</v>
      </c>
      <c r="H8" s="107" t="s">
        <v>74</v>
      </c>
      <c r="I8" s="2"/>
      <c r="J8" s="17" t="s">
        <v>75</v>
      </c>
      <c r="K8" s="17" t="s">
        <v>76</v>
      </c>
      <c r="L8" s="17" t="s">
        <v>77</v>
      </c>
      <c r="M8" s="17"/>
      <c r="N8" s="105" t="s">
        <v>75</v>
      </c>
      <c r="O8" s="105" t="s">
        <v>76</v>
      </c>
      <c r="P8" s="105" t="s">
        <v>77</v>
      </c>
      <c r="Q8" s="3"/>
      <c r="R8" s="106" t="s">
        <v>78</v>
      </c>
      <c r="S8" s="106" t="s">
        <v>79</v>
      </c>
      <c r="T8" s="106" t="s">
        <v>80</v>
      </c>
      <c r="U8" s="4"/>
      <c r="V8" s="18"/>
      <c r="W8" s="18"/>
      <c r="X8" s="18"/>
      <c r="Y8" s="18"/>
      <c r="Z8" s="19" t="s">
        <v>78</v>
      </c>
      <c r="AA8" s="19" t="s">
        <v>81</v>
      </c>
      <c r="AB8" s="19" t="s">
        <v>77</v>
      </c>
      <c r="AC8" s="19"/>
      <c r="AD8" s="103" t="s">
        <v>78</v>
      </c>
      <c r="AE8" s="103" t="s">
        <v>81</v>
      </c>
      <c r="AF8" s="103" t="s">
        <v>77</v>
      </c>
      <c r="AG8" s="5"/>
      <c r="AH8" s="104" t="s">
        <v>82</v>
      </c>
      <c r="AI8" s="104" t="s">
        <v>83</v>
      </c>
      <c r="AJ8" s="104" t="s">
        <v>80</v>
      </c>
      <c r="AK8" s="76"/>
    </row>
    <row r="9" spans="1:38" s="79" customFormat="1" x14ac:dyDescent="0.2">
      <c r="A9" s="78"/>
      <c r="B9" s="122" t="s">
        <v>58</v>
      </c>
      <c r="C9" s="123"/>
      <c r="D9" s="123"/>
      <c r="E9" s="124"/>
      <c r="F9" s="125" t="s">
        <v>58</v>
      </c>
      <c r="G9" s="126"/>
      <c r="H9" s="126"/>
      <c r="I9" s="127"/>
      <c r="J9" s="128" t="s">
        <v>58</v>
      </c>
      <c r="K9" s="129"/>
      <c r="L9" s="129"/>
      <c r="M9" s="130"/>
      <c r="N9" s="131" t="s">
        <v>58</v>
      </c>
      <c r="O9" s="132"/>
      <c r="P9" s="132"/>
      <c r="Q9" s="133"/>
      <c r="R9" s="134" t="s">
        <v>58</v>
      </c>
      <c r="S9" s="135"/>
      <c r="T9" s="135"/>
      <c r="U9" s="136"/>
      <c r="V9" s="150" t="s">
        <v>58</v>
      </c>
      <c r="W9" s="151"/>
      <c r="X9" s="151"/>
      <c r="Y9" s="152"/>
      <c r="Z9" s="113" t="s">
        <v>58</v>
      </c>
      <c r="AA9" s="114"/>
      <c r="AB9" s="114"/>
      <c r="AC9" s="115"/>
      <c r="AD9" s="116" t="s">
        <v>58</v>
      </c>
      <c r="AE9" s="117"/>
      <c r="AF9" s="117"/>
      <c r="AG9" s="118"/>
      <c r="AH9" s="119" t="s">
        <v>58</v>
      </c>
      <c r="AI9" s="120"/>
      <c r="AJ9" s="120"/>
      <c r="AK9" s="121"/>
    </row>
    <row r="10" spans="1:38" x14ac:dyDescent="0.2">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
      <c r="A11" s="34" t="s">
        <v>6</v>
      </c>
      <c r="B11" s="44">
        <v>1546158</v>
      </c>
      <c r="C11" s="44">
        <v>237575</v>
      </c>
      <c r="D11" s="45">
        <v>692054</v>
      </c>
      <c r="E11" s="46">
        <v>2475787</v>
      </c>
      <c r="F11" s="59">
        <v>198955</v>
      </c>
      <c r="G11" s="59">
        <v>8531</v>
      </c>
      <c r="H11" s="59">
        <v>9186</v>
      </c>
      <c r="I11" s="59">
        <v>216672</v>
      </c>
      <c r="J11" s="60">
        <v>454359</v>
      </c>
      <c r="K11" s="60">
        <v>87776</v>
      </c>
      <c r="L11" s="60">
        <v>148696</v>
      </c>
      <c r="M11" s="60">
        <v>690831</v>
      </c>
      <c r="N11" s="61">
        <v>58754</v>
      </c>
      <c r="O11" s="61">
        <v>3966</v>
      </c>
      <c r="P11" s="61">
        <v>1945</v>
      </c>
      <c r="Q11" s="61">
        <v>64665</v>
      </c>
      <c r="R11" s="62">
        <v>36450</v>
      </c>
      <c r="S11" s="62">
        <v>15049</v>
      </c>
      <c r="T11" s="62">
        <v>29477</v>
      </c>
      <c r="U11" s="62">
        <v>80976</v>
      </c>
      <c r="V11" s="63">
        <v>468709</v>
      </c>
      <c r="W11" s="63">
        <v>83919</v>
      </c>
      <c r="X11" s="63">
        <v>301822</v>
      </c>
      <c r="Y11" s="63">
        <v>854450</v>
      </c>
      <c r="Z11" s="64">
        <v>158535</v>
      </c>
      <c r="AA11" s="64">
        <v>10664</v>
      </c>
      <c r="AB11" s="64">
        <v>46803</v>
      </c>
      <c r="AC11" s="64">
        <v>216002</v>
      </c>
      <c r="AD11" s="65">
        <v>129622</v>
      </c>
      <c r="AE11" s="65">
        <v>22896</v>
      </c>
      <c r="AF11" s="65">
        <v>136459</v>
      </c>
      <c r="AG11" s="65">
        <v>288977</v>
      </c>
      <c r="AH11" s="77">
        <v>40774</v>
      </c>
      <c r="AI11" s="77">
        <v>4774</v>
      </c>
      <c r="AJ11" s="77">
        <v>17666</v>
      </c>
      <c r="AK11" s="77">
        <v>63214</v>
      </c>
    </row>
    <row r="12" spans="1:38" s="66" customFormat="1" x14ac:dyDescent="0.2">
      <c r="A12" s="34" t="s">
        <v>7</v>
      </c>
      <c r="B12" s="44">
        <v>12565</v>
      </c>
      <c r="C12" s="44">
        <v>1504</v>
      </c>
      <c r="D12" s="45">
        <v>2362</v>
      </c>
      <c r="E12" s="46">
        <v>16431</v>
      </c>
      <c r="F12" s="59">
        <v>2877</v>
      </c>
      <c r="G12" s="59">
        <v>50</v>
      </c>
      <c r="H12" s="59">
        <v>125</v>
      </c>
      <c r="I12" s="59">
        <v>3052</v>
      </c>
      <c r="J12" s="60">
        <v>2470</v>
      </c>
      <c r="K12" s="60">
        <v>654</v>
      </c>
      <c r="L12" s="60">
        <v>883</v>
      </c>
      <c r="M12" s="60">
        <v>4007</v>
      </c>
      <c r="N12" s="61">
        <v>684</v>
      </c>
      <c r="O12" s="61">
        <v>176</v>
      </c>
      <c r="P12" s="61">
        <v>97</v>
      </c>
      <c r="Q12" s="61">
        <v>957</v>
      </c>
      <c r="R12" s="62">
        <v>496</v>
      </c>
      <c r="S12" s="62">
        <v>136</v>
      </c>
      <c r="T12" s="62">
        <v>93</v>
      </c>
      <c r="U12" s="62">
        <v>725</v>
      </c>
      <c r="V12" s="63">
        <v>3512</v>
      </c>
      <c r="W12" s="63">
        <v>406</v>
      </c>
      <c r="X12" s="63">
        <v>694</v>
      </c>
      <c r="Y12" s="63">
        <v>4612</v>
      </c>
      <c r="Z12" s="64">
        <v>1835</v>
      </c>
      <c r="AA12" s="64">
        <v>61</v>
      </c>
      <c r="AB12" s="64">
        <v>113</v>
      </c>
      <c r="AC12" s="64">
        <v>2009</v>
      </c>
      <c r="AD12" s="65">
        <v>0</v>
      </c>
      <c r="AE12" s="65">
        <v>0</v>
      </c>
      <c r="AF12" s="65">
        <v>0</v>
      </c>
      <c r="AG12" s="65">
        <v>0</v>
      </c>
      <c r="AH12" s="67">
        <v>691</v>
      </c>
      <c r="AI12" s="67">
        <v>21</v>
      </c>
      <c r="AJ12" s="67">
        <v>357</v>
      </c>
      <c r="AK12" s="67">
        <v>1069</v>
      </c>
    </row>
    <row r="13" spans="1:38" s="66" customFormat="1" x14ac:dyDescent="0.2">
      <c r="A13" s="34" t="s">
        <v>8</v>
      </c>
      <c r="B13" s="44">
        <v>13976</v>
      </c>
      <c r="C13" s="44">
        <v>396</v>
      </c>
      <c r="D13" s="45">
        <v>3324</v>
      </c>
      <c r="E13" s="46">
        <v>17696</v>
      </c>
      <c r="F13" s="59">
        <v>3460</v>
      </c>
      <c r="G13" s="59">
        <v>0</v>
      </c>
      <c r="H13" s="59">
        <v>1</v>
      </c>
      <c r="I13" s="59">
        <v>3461</v>
      </c>
      <c r="J13" s="60">
        <v>1836</v>
      </c>
      <c r="K13" s="60">
        <v>26</v>
      </c>
      <c r="L13" s="60">
        <v>3</v>
      </c>
      <c r="M13" s="60">
        <v>1865</v>
      </c>
      <c r="N13" s="61">
        <v>8</v>
      </c>
      <c r="O13" s="61">
        <v>168</v>
      </c>
      <c r="P13" s="61">
        <v>0</v>
      </c>
      <c r="Q13" s="61">
        <v>176</v>
      </c>
      <c r="R13" s="62">
        <v>771</v>
      </c>
      <c r="S13" s="62">
        <v>0</v>
      </c>
      <c r="T13" s="62">
        <v>0</v>
      </c>
      <c r="U13" s="62">
        <v>771</v>
      </c>
      <c r="V13" s="63">
        <v>816</v>
      </c>
      <c r="W13" s="63">
        <v>0</v>
      </c>
      <c r="X13" s="63">
        <v>0</v>
      </c>
      <c r="Y13" s="63">
        <v>816</v>
      </c>
      <c r="Z13" s="64">
        <v>635</v>
      </c>
      <c r="AA13" s="64">
        <v>15</v>
      </c>
      <c r="AB13" s="64">
        <v>1</v>
      </c>
      <c r="AC13" s="64">
        <v>651</v>
      </c>
      <c r="AD13" s="65">
        <v>6293</v>
      </c>
      <c r="AE13" s="65">
        <v>180</v>
      </c>
      <c r="AF13" s="65">
        <v>3309</v>
      </c>
      <c r="AG13" s="65">
        <v>9782</v>
      </c>
      <c r="AH13" s="67">
        <v>157</v>
      </c>
      <c r="AI13" s="67">
        <v>7</v>
      </c>
      <c r="AJ13" s="67">
        <v>10</v>
      </c>
      <c r="AK13" s="67">
        <v>174</v>
      </c>
    </row>
    <row r="14" spans="1:38" s="66" customFormat="1" x14ac:dyDescent="0.2">
      <c r="A14" s="34" t="s">
        <v>9</v>
      </c>
      <c r="B14" s="44">
        <v>1168</v>
      </c>
      <c r="C14" s="44">
        <v>104</v>
      </c>
      <c r="D14" s="45">
        <v>717</v>
      </c>
      <c r="E14" s="46">
        <v>1989</v>
      </c>
      <c r="F14" s="59">
        <v>106</v>
      </c>
      <c r="G14" s="59">
        <v>0</v>
      </c>
      <c r="H14" s="59">
        <v>0</v>
      </c>
      <c r="I14" s="59">
        <v>106</v>
      </c>
      <c r="J14" s="60">
        <v>92</v>
      </c>
      <c r="K14" s="60">
        <v>12</v>
      </c>
      <c r="L14" s="60">
        <v>9</v>
      </c>
      <c r="M14" s="60">
        <v>113</v>
      </c>
      <c r="N14" s="61">
        <v>0</v>
      </c>
      <c r="O14" s="61">
        <v>0</v>
      </c>
      <c r="P14" s="61">
        <v>0</v>
      </c>
      <c r="Q14" s="61">
        <v>0</v>
      </c>
      <c r="R14" s="62">
        <v>0</v>
      </c>
      <c r="S14" s="62">
        <v>0</v>
      </c>
      <c r="T14" s="62">
        <v>0</v>
      </c>
      <c r="U14" s="62">
        <v>0</v>
      </c>
      <c r="V14" s="63">
        <v>238</v>
      </c>
      <c r="W14" s="63">
        <v>0</v>
      </c>
      <c r="X14" s="63">
        <v>620</v>
      </c>
      <c r="Y14" s="63">
        <v>858</v>
      </c>
      <c r="Z14" s="64">
        <v>17</v>
      </c>
      <c r="AA14" s="64">
        <v>0</v>
      </c>
      <c r="AB14" s="64">
        <v>0</v>
      </c>
      <c r="AC14" s="64">
        <v>17</v>
      </c>
      <c r="AD14" s="65">
        <v>537</v>
      </c>
      <c r="AE14" s="65">
        <v>0</v>
      </c>
      <c r="AF14" s="65">
        <v>88</v>
      </c>
      <c r="AG14" s="65">
        <v>625</v>
      </c>
      <c r="AH14" s="67">
        <v>178</v>
      </c>
      <c r="AI14" s="67">
        <v>92</v>
      </c>
      <c r="AJ14" s="67">
        <v>0</v>
      </c>
      <c r="AK14" s="67">
        <v>270</v>
      </c>
    </row>
    <row r="15" spans="1:38" s="66" customFormat="1" x14ac:dyDescent="0.2">
      <c r="A15" s="34" t="s">
        <v>10</v>
      </c>
      <c r="B15" s="44">
        <v>2640</v>
      </c>
      <c r="C15" s="44">
        <v>406</v>
      </c>
      <c r="D15" s="45">
        <v>1575</v>
      </c>
      <c r="E15" s="46">
        <v>4621</v>
      </c>
      <c r="F15" s="59">
        <v>38</v>
      </c>
      <c r="G15" s="59">
        <v>3</v>
      </c>
      <c r="H15" s="59">
        <v>1</v>
      </c>
      <c r="I15" s="59">
        <v>42</v>
      </c>
      <c r="J15" s="60">
        <v>342</v>
      </c>
      <c r="K15" s="60">
        <v>57</v>
      </c>
      <c r="L15" s="60">
        <v>442</v>
      </c>
      <c r="M15" s="60">
        <v>841</v>
      </c>
      <c r="N15" s="61">
        <v>1</v>
      </c>
      <c r="O15" s="61">
        <v>0</v>
      </c>
      <c r="P15" s="61">
        <v>17</v>
      </c>
      <c r="Q15" s="61">
        <v>18</v>
      </c>
      <c r="R15" s="62">
        <v>285</v>
      </c>
      <c r="S15" s="62">
        <v>17</v>
      </c>
      <c r="T15" s="62">
        <v>0</v>
      </c>
      <c r="U15" s="62">
        <v>302</v>
      </c>
      <c r="V15" s="63">
        <v>511</v>
      </c>
      <c r="W15" s="63">
        <v>188</v>
      </c>
      <c r="X15" s="63">
        <v>838</v>
      </c>
      <c r="Y15" s="63">
        <v>1537</v>
      </c>
      <c r="Z15" s="64">
        <v>1150</v>
      </c>
      <c r="AA15" s="64">
        <v>9</v>
      </c>
      <c r="AB15" s="64">
        <v>176</v>
      </c>
      <c r="AC15" s="64">
        <v>1335</v>
      </c>
      <c r="AD15" s="65">
        <v>0</v>
      </c>
      <c r="AE15" s="65">
        <v>0</v>
      </c>
      <c r="AF15" s="65">
        <v>0</v>
      </c>
      <c r="AG15" s="65">
        <v>0</v>
      </c>
      <c r="AH15" s="67">
        <v>313</v>
      </c>
      <c r="AI15" s="67">
        <v>132</v>
      </c>
      <c r="AJ15" s="67">
        <v>101</v>
      </c>
      <c r="AK15" s="67">
        <v>546</v>
      </c>
    </row>
    <row r="16" spans="1:38" s="66" customFormat="1" x14ac:dyDescent="0.2">
      <c r="A16" s="34" t="s">
        <v>11</v>
      </c>
      <c r="B16" s="44">
        <v>2698</v>
      </c>
      <c r="C16" s="44">
        <v>235</v>
      </c>
      <c r="D16" s="45">
        <v>284</v>
      </c>
      <c r="E16" s="46">
        <v>3217</v>
      </c>
      <c r="F16" s="59">
        <v>39</v>
      </c>
      <c r="G16" s="59">
        <v>71</v>
      </c>
      <c r="H16" s="59">
        <v>49</v>
      </c>
      <c r="I16" s="59">
        <v>159</v>
      </c>
      <c r="J16" s="60">
        <v>320</v>
      </c>
      <c r="K16" s="60">
        <v>67</v>
      </c>
      <c r="L16" s="60">
        <v>9</v>
      </c>
      <c r="M16" s="60">
        <v>396</v>
      </c>
      <c r="N16" s="61">
        <v>49</v>
      </c>
      <c r="O16" s="61">
        <v>0</v>
      </c>
      <c r="P16" s="61">
        <v>0</v>
      </c>
      <c r="Q16" s="61">
        <v>49</v>
      </c>
      <c r="R16" s="62">
        <v>97</v>
      </c>
      <c r="S16" s="62">
        <v>0</v>
      </c>
      <c r="T16" s="62">
        <v>0</v>
      </c>
      <c r="U16" s="62">
        <v>97</v>
      </c>
      <c r="V16" s="63">
        <v>1941</v>
      </c>
      <c r="W16" s="63">
        <v>11</v>
      </c>
      <c r="X16" s="63">
        <v>0</v>
      </c>
      <c r="Y16" s="63">
        <v>1952</v>
      </c>
      <c r="Z16" s="64">
        <v>224</v>
      </c>
      <c r="AA16" s="64">
        <v>73</v>
      </c>
      <c r="AB16" s="64">
        <v>10</v>
      </c>
      <c r="AC16" s="64">
        <v>307</v>
      </c>
      <c r="AD16" s="65">
        <v>0</v>
      </c>
      <c r="AE16" s="65">
        <v>0</v>
      </c>
      <c r="AF16" s="65">
        <v>0</v>
      </c>
      <c r="AG16" s="65">
        <v>0</v>
      </c>
      <c r="AH16" s="67">
        <v>28</v>
      </c>
      <c r="AI16" s="67">
        <v>13</v>
      </c>
      <c r="AJ16" s="67">
        <v>216</v>
      </c>
      <c r="AK16" s="67">
        <v>257</v>
      </c>
    </row>
    <row r="17" spans="1:37" s="66" customFormat="1" x14ac:dyDescent="0.2">
      <c r="A17" s="34" t="s">
        <v>12</v>
      </c>
      <c r="B17" s="44">
        <v>37237</v>
      </c>
      <c r="C17" s="44">
        <v>2472</v>
      </c>
      <c r="D17" s="45">
        <v>7413</v>
      </c>
      <c r="E17" s="46">
        <v>47122</v>
      </c>
      <c r="F17" s="59">
        <v>10390</v>
      </c>
      <c r="G17" s="59">
        <v>128</v>
      </c>
      <c r="H17" s="59">
        <v>190</v>
      </c>
      <c r="I17" s="59">
        <v>10708</v>
      </c>
      <c r="J17" s="60">
        <v>10503</v>
      </c>
      <c r="K17" s="60">
        <v>1692</v>
      </c>
      <c r="L17" s="60">
        <v>600</v>
      </c>
      <c r="M17" s="60">
        <v>12795</v>
      </c>
      <c r="N17" s="61">
        <v>976</v>
      </c>
      <c r="O17" s="61">
        <v>59</v>
      </c>
      <c r="P17" s="61">
        <v>20</v>
      </c>
      <c r="Q17" s="61">
        <v>1055</v>
      </c>
      <c r="R17" s="62">
        <v>2089</v>
      </c>
      <c r="S17" s="62">
        <v>14</v>
      </c>
      <c r="T17" s="62">
        <v>8</v>
      </c>
      <c r="U17" s="62">
        <v>2111</v>
      </c>
      <c r="V17" s="63">
        <v>6119</v>
      </c>
      <c r="W17" s="63">
        <v>167</v>
      </c>
      <c r="X17" s="63">
        <v>395</v>
      </c>
      <c r="Y17" s="63">
        <v>6681</v>
      </c>
      <c r="Z17" s="64">
        <v>2676</v>
      </c>
      <c r="AA17" s="64">
        <v>186</v>
      </c>
      <c r="AB17" s="64">
        <v>164</v>
      </c>
      <c r="AC17" s="64">
        <v>3026</v>
      </c>
      <c r="AD17" s="65">
        <v>4350</v>
      </c>
      <c r="AE17" s="65">
        <v>209</v>
      </c>
      <c r="AF17" s="65">
        <v>6016</v>
      </c>
      <c r="AG17" s="65">
        <v>10575</v>
      </c>
      <c r="AH17" s="67">
        <v>134</v>
      </c>
      <c r="AI17" s="67">
        <v>17</v>
      </c>
      <c r="AJ17" s="67">
        <v>20</v>
      </c>
      <c r="AK17" s="67">
        <v>171</v>
      </c>
    </row>
    <row r="18" spans="1:37" s="66" customFormat="1" x14ac:dyDescent="0.2">
      <c r="A18" s="34" t="s">
        <v>13</v>
      </c>
      <c r="B18" s="44">
        <v>39900</v>
      </c>
      <c r="C18" s="44">
        <v>4207</v>
      </c>
      <c r="D18" s="45">
        <v>9555</v>
      </c>
      <c r="E18" s="46">
        <v>53662</v>
      </c>
      <c r="F18" s="59">
        <v>6779</v>
      </c>
      <c r="G18" s="59">
        <v>175</v>
      </c>
      <c r="H18" s="59">
        <v>48</v>
      </c>
      <c r="I18" s="59">
        <v>7002</v>
      </c>
      <c r="J18" s="60">
        <v>11793</v>
      </c>
      <c r="K18" s="60">
        <v>1111</v>
      </c>
      <c r="L18" s="60">
        <v>1261</v>
      </c>
      <c r="M18" s="60">
        <v>14165</v>
      </c>
      <c r="N18" s="61">
        <v>575</v>
      </c>
      <c r="O18" s="61">
        <v>32</v>
      </c>
      <c r="P18" s="61">
        <v>50</v>
      </c>
      <c r="Q18" s="61">
        <v>657</v>
      </c>
      <c r="R18" s="62">
        <v>722</v>
      </c>
      <c r="S18" s="62">
        <v>530</v>
      </c>
      <c r="T18" s="62">
        <v>37</v>
      </c>
      <c r="U18" s="62">
        <v>1289</v>
      </c>
      <c r="V18" s="63">
        <v>7185</v>
      </c>
      <c r="W18" s="63">
        <v>838</v>
      </c>
      <c r="X18" s="63">
        <v>1190</v>
      </c>
      <c r="Y18" s="63">
        <v>9213</v>
      </c>
      <c r="Z18" s="64">
        <v>5172</v>
      </c>
      <c r="AA18" s="64">
        <v>69</v>
      </c>
      <c r="AB18" s="64">
        <v>1160</v>
      </c>
      <c r="AC18" s="64">
        <v>6401</v>
      </c>
      <c r="AD18" s="65">
        <v>6269</v>
      </c>
      <c r="AE18" s="65">
        <v>1110</v>
      </c>
      <c r="AF18" s="65">
        <v>4525</v>
      </c>
      <c r="AG18" s="65">
        <v>11904</v>
      </c>
      <c r="AH18" s="67">
        <v>1405</v>
      </c>
      <c r="AI18" s="67">
        <v>342</v>
      </c>
      <c r="AJ18" s="67">
        <v>1284</v>
      </c>
      <c r="AK18" s="67">
        <v>3031</v>
      </c>
    </row>
    <row r="19" spans="1:37" s="95" customFormat="1" x14ac:dyDescent="0.2">
      <c r="A19" s="39" t="s">
        <v>14</v>
      </c>
      <c r="B19" s="84">
        <v>1656342</v>
      </c>
      <c r="C19" s="84">
        <v>246899</v>
      </c>
      <c r="D19" s="85">
        <v>717284</v>
      </c>
      <c r="E19" s="86">
        <v>2620525</v>
      </c>
      <c r="F19" s="87">
        <v>222644</v>
      </c>
      <c r="G19" s="87">
        <v>8958</v>
      </c>
      <c r="H19" s="87">
        <v>9600</v>
      </c>
      <c r="I19" s="87">
        <v>241202</v>
      </c>
      <c r="J19" s="88">
        <v>481715</v>
      </c>
      <c r="K19" s="88">
        <v>91395</v>
      </c>
      <c r="L19" s="88">
        <v>151903</v>
      </c>
      <c r="M19" s="88">
        <v>725013</v>
      </c>
      <c r="N19" s="89">
        <v>61047</v>
      </c>
      <c r="O19" s="89">
        <v>4401</v>
      </c>
      <c r="P19" s="89">
        <v>2129</v>
      </c>
      <c r="Q19" s="89">
        <v>67577</v>
      </c>
      <c r="R19" s="90">
        <v>40910</v>
      </c>
      <c r="S19" s="90">
        <v>15746</v>
      </c>
      <c r="T19" s="90">
        <v>29615</v>
      </c>
      <c r="U19" s="90">
        <v>86271</v>
      </c>
      <c r="V19" s="91">
        <v>489031</v>
      </c>
      <c r="W19" s="91">
        <v>85529</v>
      </c>
      <c r="X19" s="91">
        <v>305559</v>
      </c>
      <c r="Y19" s="91">
        <v>880119</v>
      </c>
      <c r="Z19" s="92">
        <v>170244</v>
      </c>
      <c r="AA19" s="92">
        <v>11077</v>
      </c>
      <c r="AB19" s="92">
        <v>48427</v>
      </c>
      <c r="AC19" s="92">
        <v>229748</v>
      </c>
      <c r="AD19" s="93">
        <v>147071</v>
      </c>
      <c r="AE19" s="93">
        <v>24395</v>
      </c>
      <c r="AF19" s="93">
        <v>150397</v>
      </c>
      <c r="AG19" s="93">
        <v>321863</v>
      </c>
      <c r="AH19" s="94">
        <v>43680</v>
      </c>
      <c r="AI19" s="94">
        <v>5398</v>
      </c>
      <c r="AJ19" s="94">
        <v>19654</v>
      </c>
      <c r="AK19" s="94">
        <v>68732</v>
      </c>
    </row>
    <row r="20" spans="1:37" s="66" customFormat="1" x14ac:dyDescent="0.2">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x14ac:dyDescent="0.2">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
      <c r="A22" s="34" t="s">
        <v>16</v>
      </c>
      <c r="B22" s="44">
        <v>178961</v>
      </c>
      <c r="C22" s="44">
        <v>21088</v>
      </c>
      <c r="D22" s="45">
        <v>30290</v>
      </c>
      <c r="E22" s="46">
        <v>230339</v>
      </c>
      <c r="F22" s="59">
        <v>21624</v>
      </c>
      <c r="G22" s="59">
        <v>668</v>
      </c>
      <c r="H22" s="59">
        <v>210</v>
      </c>
      <c r="I22" s="59">
        <v>22502</v>
      </c>
      <c r="J22" s="60">
        <v>95215</v>
      </c>
      <c r="K22" s="60">
        <v>19987</v>
      </c>
      <c r="L22" s="60">
        <v>24243</v>
      </c>
      <c r="M22" s="60">
        <v>139445</v>
      </c>
      <c r="N22" s="61">
        <v>32813</v>
      </c>
      <c r="O22" s="61">
        <v>52</v>
      </c>
      <c r="P22" s="61">
        <v>51</v>
      </c>
      <c r="Q22" s="61">
        <v>32916</v>
      </c>
      <c r="R22" s="62">
        <v>4938</v>
      </c>
      <c r="S22" s="62">
        <v>0</v>
      </c>
      <c r="T22" s="62">
        <v>120</v>
      </c>
      <c r="U22" s="62">
        <v>5058</v>
      </c>
      <c r="V22" s="63">
        <v>17433</v>
      </c>
      <c r="W22" s="63">
        <v>153</v>
      </c>
      <c r="X22" s="63">
        <v>5246</v>
      </c>
      <c r="Y22" s="63">
        <v>22832</v>
      </c>
      <c r="Z22" s="64">
        <v>3775</v>
      </c>
      <c r="AA22" s="64">
        <v>89</v>
      </c>
      <c r="AB22" s="64">
        <v>5</v>
      </c>
      <c r="AC22" s="64">
        <v>3869</v>
      </c>
      <c r="AD22" s="65">
        <v>2498</v>
      </c>
      <c r="AE22" s="65">
        <v>123</v>
      </c>
      <c r="AF22" s="65">
        <v>130</v>
      </c>
      <c r="AG22" s="65">
        <v>2751</v>
      </c>
      <c r="AH22" s="67">
        <v>665</v>
      </c>
      <c r="AI22" s="67">
        <v>16</v>
      </c>
      <c r="AJ22" s="67">
        <v>285</v>
      </c>
      <c r="AK22" s="67">
        <v>966</v>
      </c>
    </row>
    <row r="23" spans="1:37" s="66" customFormat="1" x14ac:dyDescent="0.2">
      <c r="A23" s="34" t="s">
        <v>17</v>
      </c>
      <c r="B23" s="44">
        <v>94769</v>
      </c>
      <c r="C23" s="44">
        <v>7699</v>
      </c>
      <c r="D23" s="45">
        <v>9911</v>
      </c>
      <c r="E23" s="46">
        <v>112379</v>
      </c>
      <c r="F23" s="59">
        <v>46550</v>
      </c>
      <c r="G23" s="59">
        <v>126</v>
      </c>
      <c r="H23" s="59">
        <v>0</v>
      </c>
      <c r="I23" s="59">
        <v>46676</v>
      </c>
      <c r="J23" s="60">
        <v>30257</v>
      </c>
      <c r="K23" s="60">
        <v>5860</v>
      </c>
      <c r="L23" s="60">
        <v>4903</v>
      </c>
      <c r="M23" s="60">
        <v>41020</v>
      </c>
      <c r="N23" s="61">
        <v>13</v>
      </c>
      <c r="O23" s="61">
        <v>0</v>
      </c>
      <c r="P23" s="61">
        <v>0</v>
      </c>
      <c r="Q23" s="61">
        <v>13</v>
      </c>
      <c r="R23" s="62">
        <v>11521</v>
      </c>
      <c r="S23" s="62">
        <v>1690</v>
      </c>
      <c r="T23" s="62">
        <v>1</v>
      </c>
      <c r="U23" s="62">
        <v>13212</v>
      </c>
      <c r="V23" s="63">
        <v>1722</v>
      </c>
      <c r="W23" s="63">
        <v>0</v>
      </c>
      <c r="X23" s="63">
        <v>4763</v>
      </c>
      <c r="Y23" s="63">
        <v>6485</v>
      </c>
      <c r="Z23" s="64">
        <v>612</v>
      </c>
      <c r="AA23" s="64">
        <v>0</v>
      </c>
      <c r="AB23" s="64">
        <v>6</v>
      </c>
      <c r="AC23" s="64">
        <v>618</v>
      </c>
      <c r="AD23" s="65">
        <v>4080</v>
      </c>
      <c r="AE23" s="65">
        <v>22</v>
      </c>
      <c r="AF23" s="65">
        <v>238</v>
      </c>
      <c r="AG23" s="65">
        <v>4340</v>
      </c>
      <c r="AH23" s="67">
        <v>14</v>
      </c>
      <c r="AI23" s="67">
        <v>1</v>
      </c>
      <c r="AJ23" s="67">
        <v>0</v>
      </c>
      <c r="AK23" s="67">
        <v>15</v>
      </c>
    </row>
    <row r="24" spans="1:37" s="66" customFormat="1" x14ac:dyDescent="0.2">
      <c r="A24" s="34" t="s">
        <v>18</v>
      </c>
      <c r="B24" s="44">
        <v>382845</v>
      </c>
      <c r="C24" s="44">
        <v>74736</v>
      </c>
      <c r="D24" s="45">
        <v>132824</v>
      </c>
      <c r="E24" s="46">
        <v>590405</v>
      </c>
      <c r="F24" s="59">
        <v>30832</v>
      </c>
      <c r="G24" s="59">
        <v>1705</v>
      </c>
      <c r="H24" s="59">
        <v>215</v>
      </c>
      <c r="I24" s="59">
        <v>32752</v>
      </c>
      <c r="J24" s="60">
        <v>132186</v>
      </c>
      <c r="K24" s="60">
        <v>30079</v>
      </c>
      <c r="L24" s="60">
        <v>33942</v>
      </c>
      <c r="M24" s="60">
        <v>196207</v>
      </c>
      <c r="N24" s="61">
        <v>273</v>
      </c>
      <c r="O24" s="61">
        <v>6</v>
      </c>
      <c r="P24" s="61">
        <v>13</v>
      </c>
      <c r="Q24" s="61">
        <v>292</v>
      </c>
      <c r="R24" s="62">
        <v>2143</v>
      </c>
      <c r="S24" s="62">
        <v>2457</v>
      </c>
      <c r="T24" s="62">
        <v>1589</v>
      </c>
      <c r="U24" s="62">
        <v>6189</v>
      </c>
      <c r="V24" s="63">
        <v>202403</v>
      </c>
      <c r="W24" s="63">
        <v>37663</v>
      </c>
      <c r="X24" s="63">
        <v>89211</v>
      </c>
      <c r="Y24" s="63">
        <v>329277</v>
      </c>
      <c r="Z24" s="64">
        <v>7668</v>
      </c>
      <c r="AA24" s="64">
        <v>216</v>
      </c>
      <c r="AB24" s="64">
        <v>1064</v>
      </c>
      <c r="AC24" s="64">
        <v>8948</v>
      </c>
      <c r="AD24" s="65">
        <v>6664</v>
      </c>
      <c r="AE24" s="65">
        <v>2513</v>
      </c>
      <c r="AF24" s="65">
        <v>6451</v>
      </c>
      <c r="AG24" s="65">
        <v>15628</v>
      </c>
      <c r="AH24" s="67">
        <v>676</v>
      </c>
      <c r="AI24" s="67">
        <v>97</v>
      </c>
      <c r="AJ24" s="67">
        <v>339</v>
      </c>
      <c r="AK24" s="67">
        <v>1112</v>
      </c>
    </row>
    <row r="25" spans="1:37" s="95" customFormat="1" x14ac:dyDescent="0.2">
      <c r="A25" s="39" t="s">
        <v>19</v>
      </c>
      <c r="B25" s="84">
        <v>656575</v>
      </c>
      <c r="C25" s="84">
        <v>103523</v>
      </c>
      <c r="D25" s="85">
        <v>173025</v>
      </c>
      <c r="E25" s="86">
        <v>933123</v>
      </c>
      <c r="F25" s="87">
        <v>99006</v>
      </c>
      <c r="G25" s="87">
        <v>2499</v>
      </c>
      <c r="H25" s="87">
        <v>425</v>
      </c>
      <c r="I25" s="87">
        <v>101930</v>
      </c>
      <c r="J25" s="88">
        <v>257658</v>
      </c>
      <c r="K25" s="88">
        <v>55926</v>
      </c>
      <c r="L25" s="88">
        <v>63088</v>
      </c>
      <c r="M25" s="88">
        <v>376672</v>
      </c>
      <c r="N25" s="89">
        <v>33099</v>
      </c>
      <c r="O25" s="89">
        <v>58</v>
      </c>
      <c r="P25" s="89">
        <v>64</v>
      </c>
      <c r="Q25" s="89">
        <v>33221</v>
      </c>
      <c r="R25" s="90">
        <v>18602</v>
      </c>
      <c r="S25" s="90">
        <v>4147</v>
      </c>
      <c r="T25" s="90">
        <v>1710</v>
      </c>
      <c r="U25" s="90">
        <v>24459</v>
      </c>
      <c r="V25" s="91">
        <v>221558</v>
      </c>
      <c r="W25" s="91">
        <v>37816</v>
      </c>
      <c r="X25" s="91">
        <v>99220</v>
      </c>
      <c r="Y25" s="91">
        <v>358594</v>
      </c>
      <c r="Z25" s="92">
        <v>12055</v>
      </c>
      <c r="AA25" s="92">
        <v>305</v>
      </c>
      <c r="AB25" s="92">
        <v>1075</v>
      </c>
      <c r="AC25" s="92">
        <v>13435</v>
      </c>
      <c r="AD25" s="93">
        <v>13242</v>
      </c>
      <c r="AE25" s="93">
        <v>2658</v>
      </c>
      <c r="AF25" s="93">
        <v>6819</v>
      </c>
      <c r="AG25" s="93">
        <v>22719</v>
      </c>
      <c r="AH25" s="94">
        <v>1355</v>
      </c>
      <c r="AI25" s="94">
        <v>114</v>
      </c>
      <c r="AJ25" s="94">
        <v>624</v>
      </c>
      <c r="AK25" s="94">
        <v>2093</v>
      </c>
    </row>
    <row r="26" spans="1:37" s="66" customFormat="1" x14ac:dyDescent="0.2">
      <c r="A26" s="34" t="s">
        <v>4</v>
      </c>
      <c r="B26" s="44">
        <v>184221</v>
      </c>
      <c r="C26" s="44">
        <v>25021</v>
      </c>
      <c r="D26" s="45">
        <v>30712</v>
      </c>
      <c r="E26" s="46">
        <v>239954</v>
      </c>
      <c r="F26" s="59">
        <v>20931</v>
      </c>
      <c r="G26" s="59">
        <v>719</v>
      </c>
      <c r="H26" s="59">
        <v>210</v>
      </c>
      <c r="I26" s="59">
        <v>21860</v>
      </c>
      <c r="J26" s="60">
        <v>102150</v>
      </c>
      <c r="K26" s="60">
        <v>23866</v>
      </c>
      <c r="L26" s="60">
        <v>24731</v>
      </c>
      <c r="M26" s="60">
        <v>150747</v>
      </c>
      <c r="N26" s="61">
        <v>34108</v>
      </c>
      <c r="O26" s="61">
        <v>55</v>
      </c>
      <c r="P26" s="61">
        <v>51</v>
      </c>
      <c r="Q26" s="61">
        <v>34214</v>
      </c>
      <c r="R26" s="62">
        <v>4796</v>
      </c>
      <c r="S26" s="62">
        <v>0</v>
      </c>
      <c r="T26" s="62">
        <v>120</v>
      </c>
      <c r="U26" s="62">
        <v>4916</v>
      </c>
      <c r="V26" s="63">
        <v>15604</v>
      </c>
      <c r="W26" s="63">
        <v>153</v>
      </c>
      <c r="X26" s="63">
        <v>5182</v>
      </c>
      <c r="Y26" s="63">
        <v>20939</v>
      </c>
      <c r="Z26" s="64">
        <v>3471</v>
      </c>
      <c r="AA26" s="64">
        <v>89</v>
      </c>
      <c r="AB26" s="64">
        <v>5</v>
      </c>
      <c r="AC26" s="64">
        <v>3565</v>
      </c>
      <c r="AD26" s="65">
        <v>2468</v>
      </c>
      <c r="AE26" s="65">
        <v>124</v>
      </c>
      <c r="AF26" s="65">
        <v>130</v>
      </c>
      <c r="AG26" s="65">
        <v>2722</v>
      </c>
      <c r="AH26" s="67">
        <v>693</v>
      </c>
      <c r="AI26" s="67">
        <v>15</v>
      </c>
      <c r="AJ26" s="67">
        <v>283</v>
      </c>
      <c r="AK26" s="67">
        <v>991</v>
      </c>
    </row>
    <row r="27" spans="1:37" s="66" customFormat="1" x14ac:dyDescent="0.2">
      <c r="A27" s="34" t="s">
        <v>20</v>
      </c>
      <c r="B27" s="44">
        <v>94013</v>
      </c>
      <c r="C27" s="44">
        <v>8157</v>
      </c>
      <c r="D27" s="45">
        <v>9377</v>
      </c>
      <c r="E27" s="46">
        <v>111547</v>
      </c>
      <c r="F27" s="59">
        <v>49716</v>
      </c>
      <c r="G27" s="59">
        <v>235</v>
      </c>
      <c r="H27" s="59">
        <v>0</v>
      </c>
      <c r="I27" s="59">
        <v>49951</v>
      </c>
      <c r="J27" s="60">
        <v>26314</v>
      </c>
      <c r="K27" s="60">
        <v>5618</v>
      </c>
      <c r="L27" s="60">
        <v>4466</v>
      </c>
      <c r="M27" s="60">
        <v>36398</v>
      </c>
      <c r="N27" s="61">
        <v>14</v>
      </c>
      <c r="O27" s="61">
        <v>0</v>
      </c>
      <c r="P27" s="61">
        <v>0</v>
      </c>
      <c r="Q27" s="61">
        <v>14</v>
      </c>
      <c r="R27" s="62">
        <v>11492</v>
      </c>
      <c r="S27" s="62">
        <v>2284</v>
      </c>
      <c r="T27" s="62">
        <v>0</v>
      </c>
      <c r="U27" s="62">
        <v>13776</v>
      </c>
      <c r="V27" s="63">
        <v>1715</v>
      </c>
      <c r="W27" s="63">
        <v>0</v>
      </c>
      <c r="X27" s="63">
        <v>4762</v>
      </c>
      <c r="Y27" s="63">
        <v>6477</v>
      </c>
      <c r="Z27" s="64">
        <v>864</v>
      </c>
      <c r="AA27" s="64">
        <v>0</v>
      </c>
      <c r="AB27" s="64">
        <v>6</v>
      </c>
      <c r="AC27" s="64">
        <v>870</v>
      </c>
      <c r="AD27" s="65">
        <v>3881</v>
      </c>
      <c r="AE27" s="65">
        <v>19</v>
      </c>
      <c r="AF27" s="65">
        <v>143</v>
      </c>
      <c r="AG27" s="65">
        <v>4043</v>
      </c>
      <c r="AH27" s="67">
        <v>17</v>
      </c>
      <c r="AI27" s="67">
        <v>1</v>
      </c>
      <c r="AJ27" s="67">
        <v>0</v>
      </c>
      <c r="AK27" s="67">
        <v>18</v>
      </c>
    </row>
    <row r="28" spans="1:37" s="66" customFormat="1" x14ac:dyDescent="0.2">
      <c r="A28" s="34" t="s">
        <v>21</v>
      </c>
      <c r="B28" s="44">
        <v>394244</v>
      </c>
      <c r="C28" s="44">
        <v>81527</v>
      </c>
      <c r="D28" s="45">
        <v>144873</v>
      </c>
      <c r="E28" s="46">
        <v>620644</v>
      </c>
      <c r="F28" s="59">
        <v>38003</v>
      </c>
      <c r="G28" s="59">
        <v>1739</v>
      </c>
      <c r="H28" s="59">
        <v>218</v>
      </c>
      <c r="I28" s="59">
        <v>39960</v>
      </c>
      <c r="J28" s="60">
        <v>136290</v>
      </c>
      <c r="K28" s="60">
        <v>36730</v>
      </c>
      <c r="L28" s="60">
        <v>33507</v>
      </c>
      <c r="M28" s="60">
        <v>206527</v>
      </c>
      <c r="N28" s="61">
        <v>207</v>
      </c>
      <c r="O28" s="61">
        <v>9</v>
      </c>
      <c r="P28" s="61">
        <v>5</v>
      </c>
      <c r="Q28" s="61">
        <v>221</v>
      </c>
      <c r="R28" s="62">
        <v>2067</v>
      </c>
      <c r="S28" s="62">
        <v>2318</v>
      </c>
      <c r="T28" s="62">
        <v>1288</v>
      </c>
      <c r="U28" s="62">
        <v>5673</v>
      </c>
      <c r="V28" s="63">
        <v>202801</v>
      </c>
      <c r="W28" s="63">
        <v>38520</v>
      </c>
      <c r="X28" s="63">
        <v>100004</v>
      </c>
      <c r="Y28" s="63">
        <v>341325</v>
      </c>
      <c r="Z28" s="64">
        <v>7642</v>
      </c>
      <c r="AA28" s="64">
        <v>205</v>
      </c>
      <c r="AB28" s="64">
        <v>1076</v>
      </c>
      <c r="AC28" s="64">
        <v>8923</v>
      </c>
      <c r="AD28" s="65">
        <v>6465</v>
      </c>
      <c r="AE28" s="65">
        <v>1906</v>
      </c>
      <c r="AF28" s="65">
        <v>8421</v>
      </c>
      <c r="AG28" s="65">
        <v>16792</v>
      </c>
      <c r="AH28" s="67">
        <v>769</v>
      </c>
      <c r="AI28" s="67">
        <v>100</v>
      </c>
      <c r="AJ28" s="67">
        <v>354</v>
      </c>
      <c r="AK28" s="67">
        <v>1223</v>
      </c>
    </row>
    <row r="29" spans="1:37" s="95" customFormat="1" x14ac:dyDescent="0.2">
      <c r="A29" s="39" t="s">
        <v>22</v>
      </c>
      <c r="B29" s="84">
        <v>672478</v>
      </c>
      <c r="C29" s="84">
        <v>114705</v>
      </c>
      <c r="D29" s="85">
        <v>184962</v>
      </c>
      <c r="E29" s="86">
        <v>972145</v>
      </c>
      <c r="F29" s="87">
        <v>108650</v>
      </c>
      <c r="G29" s="87">
        <v>2693</v>
      </c>
      <c r="H29" s="87">
        <v>428</v>
      </c>
      <c r="I29" s="87">
        <v>111771</v>
      </c>
      <c r="J29" s="88">
        <v>264754</v>
      </c>
      <c r="K29" s="88">
        <v>66214</v>
      </c>
      <c r="L29" s="88">
        <v>62704</v>
      </c>
      <c r="M29" s="88">
        <v>393672</v>
      </c>
      <c r="N29" s="89">
        <v>34329</v>
      </c>
      <c r="O29" s="89">
        <v>64</v>
      </c>
      <c r="P29" s="89">
        <v>56</v>
      </c>
      <c r="Q29" s="89">
        <v>34449</v>
      </c>
      <c r="R29" s="90">
        <v>18355</v>
      </c>
      <c r="S29" s="90">
        <v>4602</v>
      </c>
      <c r="T29" s="90">
        <v>1408</v>
      </c>
      <c r="U29" s="90">
        <v>24365</v>
      </c>
      <c r="V29" s="91">
        <v>220120</v>
      </c>
      <c r="W29" s="91">
        <v>38673</v>
      </c>
      <c r="X29" s="91">
        <v>109948</v>
      </c>
      <c r="Y29" s="91">
        <v>368741</v>
      </c>
      <c r="Z29" s="92">
        <v>11977</v>
      </c>
      <c r="AA29" s="92">
        <v>294</v>
      </c>
      <c r="AB29" s="92">
        <v>1087</v>
      </c>
      <c r="AC29" s="92">
        <v>13358</v>
      </c>
      <c r="AD29" s="93">
        <v>12814</v>
      </c>
      <c r="AE29" s="93">
        <v>2049</v>
      </c>
      <c r="AF29" s="93">
        <v>8694</v>
      </c>
      <c r="AG29" s="93">
        <v>23557</v>
      </c>
      <c r="AH29" s="94">
        <v>1479</v>
      </c>
      <c r="AI29" s="94">
        <v>116</v>
      </c>
      <c r="AJ29" s="94">
        <v>637</v>
      </c>
      <c r="AK29" s="94">
        <v>2232</v>
      </c>
    </row>
    <row r="30" spans="1:37" s="66" customFormat="1" x14ac:dyDescent="0.2">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x14ac:dyDescent="0.2">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
      <c r="A32" s="34" t="s">
        <v>24</v>
      </c>
      <c r="B32" s="44">
        <v>974978</v>
      </c>
      <c r="C32" s="44">
        <v>165725</v>
      </c>
      <c r="D32" s="45">
        <v>394028</v>
      </c>
      <c r="E32" s="46">
        <v>1534731</v>
      </c>
      <c r="F32" s="59">
        <v>87937</v>
      </c>
      <c r="G32" s="59">
        <v>3417</v>
      </c>
      <c r="H32" s="59">
        <v>3078</v>
      </c>
      <c r="I32" s="59">
        <v>94432</v>
      </c>
      <c r="J32" s="60">
        <v>343931</v>
      </c>
      <c r="K32" s="60">
        <v>67918</v>
      </c>
      <c r="L32" s="60">
        <v>77572</v>
      </c>
      <c r="M32" s="60">
        <v>489421</v>
      </c>
      <c r="N32" s="61">
        <v>36368</v>
      </c>
      <c r="O32" s="61">
        <v>132</v>
      </c>
      <c r="P32" s="61">
        <v>660</v>
      </c>
      <c r="Q32" s="61">
        <v>37160</v>
      </c>
      <c r="R32" s="62">
        <v>22039</v>
      </c>
      <c r="S32" s="62">
        <v>8103</v>
      </c>
      <c r="T32" s="62">
        <v>9684</v>
      </c>
      <c r="U32" s="62">
        <v>39826</v>
      </c>
      <c r="V32" s="63">
        <v>371371</v>
      </c>
      <c r="W32" s="63">
        <v>70631</v>
      </c>
      <c r="X32" s="63">
        <v>243494</v>
      </c>
      <c r="Y32" s="63">
        <v>685496</v>
      </c>
      <c r="Z32" s="64">
        <v>68960</v>
      </c>
      <c r="AA32" s="64">
        <v>6645</v>
      </c>
      <c r="AB32" s="64">
        <v>21460</v>
      </c>
      <c r="AC32" s="64">
        <v>97065</v>
      </c>
      <c r="AD32" s="65">
        <v>32868</v>
      </c>
      <c r="AE32" s="65">
        <v>8279</v>
      </c>
      <c r="AF32" s="65">
        <v>35264</v>
      </c>
      <c r="AG32" s="65">
        <v>76411</v>
      </c>
      <c r="AH32" s="67">
        <v>11504</v>
      </c>
      <c r="AI32" s="67">
        <v>600</v>
      </c>
      <c r="AJ32" s="67">
        <v>2816</v>
      </c>
      <c r="AK32" s="67">
        <v>14920</v>
      </c>
    </row>
    <row r="33" spans="1:37" s="66" customFormat="1" x14ac:dyDescent="0.2">
      <c r="A33" s="34" t="s">
        <v>52</v>
      </c>
      <c r="B33" s="44">
        <v>190457</v>
      </c>
      <c r="C33" s="44">
        <v>37014</v>
      </c>
      <c r="D33" s="45">
        <v>140312</v>
      </c>
      <c r="E33" s="46">
        <v>367783</v>
      </c>
      <c r="F33" s="59">
        <v>33438</v>
      </c>
      <c r="G33" s="59">
        <v>1854</v>
      </c>
      <c r="H33" s="59">
        <v>2277</v>
      </c>
      <c r="I33" s="59">
        <v>37569</v>
      </c>
      <c r="J33" s="60">
        <v>37887</v>
      </c>
      <c r="K33" s="60">
        <v>12906</v>
      </c>
      <c r="L33" s="60">
        <v>35230</v>
      </c>
      <c r="M33" s="60">
        <v>86023</v>
      </c>
      <c r="N33" s="61">
        <v>7661</v>
      </c>
      <c r="O33" s="61">
        <v>162</v>
      </c>
      <c r="P33" s="61">
        <v>543</v>
      </c>
      <c r="Q33" s="61">
        <v>8366</v>
      </c>
      <c r="R33" s="62">
        <v>6829</v>
      </c>
      <c r="S33" s="62">
        <v>3957</v>
      </c>
      <c r="T33" s="62">
        <v>12233</v>
      </c>
      <c r="U33" s="62">
        <v>23019</v>
      </c>
      <c r="V33" s="63">
        <v>31525</v>
      </c>
      <c r="W33" s="63">
        <v>8079</v>
      </c>
      <c r="X33" s="63">
        <v>28281</v>
      </c>
      <c r="Y33" s="63">
        <v>67885</v>
      </c>
      <c r="Z33" s="64">
        <v>26908</v>
      </c>
      <c r="AA33" s="64">
        <v>1172</v>
      </c>
      <c r="AB33" s="64">
        <v>9885</v>
      </c>
      <c r="AC33" s="64">
        <v>37965</v>
      </c>
      <c r="AD33" s="65">
        <v>35060</v>
      </c>
      <c r="AE33" s="65">
        <v>7347</v>
      </c>
      <c r="AF33" s="65">
        <v>43511</v>
      </c>
      <c r="AG33" s="65">
        <v>85918</v>
      </c>
      <c r="AH33" s="67">
        <v>11149</v>
      </c>
      <c r="AI33" s="67">
        <v>1537</v>
      </c>
      <c r="AJ33" s="67">
        <v>8352</v>
      </c>
      <c r="AK33" s="67">
        <v>21038</v>
      </c>
    </row>
    <row r="34" spans="1:37" s="66" customFormat="1" x14ac:dyDescent="0.2">
      <c r="A34" s="34" t="s">
        <v>25</v>
      </c>
      <c r="B34" s="44">
        <v>49001</v>
      </c>
      <c r="C34" s="44">
        <v>5710</v>
      </c>
      <c r="D34" s="45">
        <v>10051</v>
      </c>
      <c r="E34" s="46">
        <v>64762</v>
      </c>
      <c r="F34" s="59">
        <v>5282</v>
      </c>
      <c r="G34" s="59">
        <v>195</v>
      </c>
      <c r="H34" s="59">
        <v>64</v>
      </c>
      <c r="I34" s="59">
        <v>5541</v>
      </c>
      <c r="J34" s="60">
        <v>8011</v>
      </c>
      <c r="K34" s="60">
        <v>1219</v>
      </c>
      <c r="L34" s="60">
        <v>1514</v>
      </c>
      <c r="M34" s="60">
        <v>10744</v>
      </c>
      <c r="N34" s="61">
        <v>9950</v>
      </c>
      <c r="O34" s="61">
        <v>1461</v>
      </c>
      <c r="P34" s="61">
        <v>65</v>
      </c>
      <c r="Q34" s="61">
        <v>11476</v>
      </c>
      <c r="R34" s="62">
        <v>876</v>
      </c>
      <c r="S34" s="62">
        <v>399</v>
      </c>
      <c r="T34" s="62">
        <v>293</v>
      </c>
      <c r="U34" s="62">
        <v>1568</v>
      </c>
      <c r="V34" s="63">
        <v>6933</v>
      </c>
      <c r="W34" s="63">
        <v>1115</v>
      </c>
      <c r="X34" s="63">
        <v>1349</v>
      </c>
      <c r="Y34" s="63">
        <v>9397</v>
      </c>
      <c r="Z34" s="64">
        <v>8217</v>
      </c>
      <c r="AA34" s="64">
        <v>68</v>
      </c>
      <c r="AB34" s="64">
        <v>663</v>
      </c>
      <c r="AC34" s="64">
        <v>8948</v>
      </c>
      <c r="AD34" s="65">
        <v>8540</v>
      </c>
      <c r="AE34" s="65">
        <v>1163</v>
      </c>
      <c r="AF34" s="65">
        <v>5971</v>
      </c>
      <c r="AG34" s="65">
        <v>15674</v>
      </c>
      <c r="AH34" s="67">
        <v>1192</v>
      </c>
      <c r="AI34" s="67">
        <v>90</v>
      </c>
      <c r="AJ34" s="67">
        <v>132</v>
      </c>
      <c r="AK34" s="67">
        <v>1414</v>
      </c>
    </row>
    <row r="35" spans="1:37" s="66" customFormat="1" x14ac:dyDescent="0.2">
      <c r="A35" s="34" t="s">
        <v>26</v>
      </c>
      <c r="B35" s="44">
        <v>8462</v>
      </c>
      <c r="C35" s="44">
        <v>1472</v>
      </c>
      <c r="D35" s="45">
        <v>2817</v>
      </c>
      <c r="E35" s="46">
        <v>12751</v>
      </c>
      <c r="F35" s="59">
        <v>2366</v>
      </c>
      <c r="G35" s="59">
        <v>310</v>
      </c>
      <c r="H35" s="59">
        <v>24</v>
      </c>
      <c r="I35" s="59">
        <v>2700</v>
      </c>
      <c r="J35" s="60">
        <v>2881</v>
      </c>
      <c r="K35" s="60">
        <v>493</v>
      </c>
      <c r="L35" s="60">
        <v>140</v>
      </c>
      <c r="M35" s="60">
        <v>3514</v>
      </c>
      <c r="N35" s="61">
        <v>1</v>
      </c>
      <c r="O35" s="61">
        <v>0</v>
      </c>
      <c r="P35" s="61">
        <v>0</v>
      </c>
      <c r="Q35" s="61">
        <v>1</v>
      </c>
      <c r="R35" s="62">
        <v>92</v>
      </c>
      <c r="S35" s="62">
        <v>268</v>
      </c>
      <c r="T35" s="62">
        <v>0</v>
      </c>
      <c r="U35" s="62">
        <v>360</v>
      </c>
      <c r="V35" s="63">
        <v>938</v>
      </c>
      <c r="W35" s="63">
        <v>398</v>
      </c>
      <c r="X35" s="63">
        <v>2188</v>
      </c>
      <c r="Y35" s="63">
        <v>3524</v>
      </c>
      <c r="Z35" s="64">
        <v>471</v>
      </c>
      <c r="AA35" s="64">
        <v>0</v>
      </c>
      <c r="AB35" s="64">
        <v>67</v>
      </c>
      <c r="AC35" s="64">
        <v>538</v>
      </c>
      <c r="AD35" s="65">
        <v>1601</v>
      </c>
      <c r="AE35" s="65">
        <v>0</v>
      </c>
      <c r="AF35" s="65">
        <v>347</v>
      </c>
      <c r="AG35" s="65">
        <v>1948</v>
      </c>
      <c r="AH35" s="67">
        <v>112</v>
      </c>
      <c r="AI35" s="67">
        <v>3</v>
      </c>
      <c r="AJ35" s="67">
        <v>51</v>
      </c>
      <c r="AK35" s="67">
        <v>166</v>
      </c>
    </row>
    <row r="36" spans="1:37" s="66" customFormat="1" x14ac:dyDescent="0.2">
      <c r="A36" s="34" t="s">
        <v>27</v>
      </c>
      <c r="B36" s="44">
        <v>26170</v>
      </c>
      <c r="C36" s="44">
        <v>5815</v>
      </c>
      <c r="D36" s="45">
        <v>29470</v>
      </c>
      <c r="E36" s="46">
        <v>61455</v>
      </c>
      <c r="F36" s="59">
        <v>4571</v>
      </c>
      <c r="G36" s="59">
        <v>237</v>
      </c>
      <c r="H36" s="59">
        <v>91</v>
      </c>
      <c r="I36" s="59">
        <v>4899</v>
      </c>
      <c r="J36" s="60">
        <v>5116</v>
      </c>
      <c r="K36" s="60">
        <v>2119</v>
      </c>
      <c r="L36" s="60">
        <v>5999</v>
      </c>
      <c r="M36" s="60">
        <v>13234</v>
      </c>
      <c r="N36" s="61">
        <v>27</v>
      </c>
      <c r="O36" s="61">
        <v>28</v>
      </c>
      <c r="P36" s="61">
        <v>18</v>
      </c>
      <c r="Q36" s="61">
        <v>73</v>
      </c>
      <c r="R36" s="62">
        <v>308</v>
      </c>
      <c r="S36" s="62">
        <v>242</v>
      </c>
      <c r="T36" s="62">
        <v>1018</v>
      </c>
      <c r="U36" s="62">
        <v>1568</v>
      </c>
      <c r="V36" s="63">
        <v>7642</v>
      </c>
      <c r="W36" s="63">
        <v>1816</v>
      </c>
      <c r="X36" s="63">
        <v>8420</v>
      </c>
      <c r="Y36" s="63">
        <v>17878</v>
      </c>
      <c r="Z36" s="64">
        <v>4147</v>
      </c>
      <c r="AA36" s="64">
        <v>131</v>
      </c>
      <c r="AB36" s="64">
        <v>1334</v>
      </c>
      <c r="AC36" s="64">
        <v>5612</v>
      </c>
      <c r="AD36" s="65">
        <v>3156</v>
      </c>
      <c r="AE36" s="65">
        <v>1034</v>
      </c>
      <c r="AF36" s="65">
        <v>11619</v>
      </c>
      <c r="AG36" s="65">
        <v>15809</v>
      </c>
      <c r="AH36" s="67">
        <v>1203</v>
      </c>
      <c r="AI36" s="67">
        <v>208</v>
      </c>
      <c r="AJ36" s="67">
        <v>971</v>
      </c>
      <c r="AK36" s="67">
        <v>2382</v>
      </c>
    </row>
    <row r="37" spans="1:37" s="66" customFormat="1" x14ac:dyDescent="0.2">
      <c r="A37" s="34" t="s">
        <v>28</v>
      </c>
      <c r="B37" s="44">
        <v>5981</v>
      </c>
      <c r="C37" s="44">
        <v>2235</v>
      </c>
      <c r="D37" s="45">
        <v>4513</v>
      </c>
      <c r="E37" s="46">
        <v>12729</v>
      </c>
      <c r="F37" s="59">
        <v>859</v>
      </c>
      <c r="G37" s="59">
        <v>156</v>
      </c>
      <c r="H37" s="59">
        <v>266</v>
      </c>
      <c r="I37" s="59">
        <v>1281</v>
      </c>
      <c r="J37" s="60">
        <v>786</v>
      </c>
      <c r="K37" s="60">
        <v>199</v>
      </c>
      <c r="L37" s="60">
        <v>518</v>
      </c>
      <c r="M37" s="60">
        <v>1503</v>
      </c>
      <c r="N37" s="61">
        <v>92</v>
      </c>
      <c r="O37" s="61">
        <v>1</v>
      </c>
      <c r="P37" s="61">
        <v>1</v>
      </c>
      <c r="Q37" s="61">
        <v>94</v>
      </c>
      <c r="R37" s="62">
        <v>483</v>
      </c>
      <c r="S37" s="62">
        <v>1195</v>
      </c>
      <c r="T37" s="62">
        <v>1705</v>
      </c>
      <c r="U37" s="62">
        <v>3383</v>
      </c>
      <c r="V37" s="63">
        <v>512</v>
      </c>
      <c r="W37" s="63">
        <v>207</v>
      </c>
      <c r="X37" s="63">
        <v>289</v>
      </c>
      <c r="Y37" s="63">
        <v>1008</v>
      </c>
      <c r="Z37" s="64">
        <v>2302</v>
      </c>
      <c r="AA37" s="64">
        <v>37</v>
      </c>
      <c r="AB37" s="64">
        <v>258</v>
      </c>
      <c r="AC37" s="64">
        <v>2597</v>
      </c>
      <c r="AD37" s="65">
        <v>545</v>
      </c>
      <c r="AE37" s="65">
        <v>212</v>
      </c>
      <c r="AF37" s="65">
        <v>955</v>
      </c>
      <c r="AG37" s="65">
        <v>1712</v>
      </c>
      <c r="AH37" s="67">
        <v>402</v>
      </c>
      <c r="AI37" s="67">
        <v>228</v>
      </c>
      <c r="AJ37" s="67">
        <v>521</v>
      </c>
      <c r="AK37" s="67">
        <v>1151</v>
      </c>
    </row>
    <row r="38" spans="1:37" s="66" customFormat="1" x14ac:dyDescent="0.2">
      <c r="A38" s="34" t="s">
        <v>29</v>
      </c>
      <c r="B38" s="44">
        <v>61654</v>
      </c>
      <c r="C38" s="44">
        <v>4783</v>
      </c>
      <c r="D38" s="45">
        <v>11261</v>
      </c>
      <c r="E38" s="46">
        <v>77698</v>
      </c>
      <c r="F38" s="59">
        <v>10124</v>
      </c>
      <c r="G38" s="59">
        <v>466</v>
      </c>
      <c r="H38" s="59">
        <v>145</v>
      </c>
      <c r="I38" s="59">
        <v>10735</v>
      </c>
      <c r="J38" s="60">
        <v>15417</v>
      </c>
      <c r="K38" s="60">
        <v>1925</v>
      </c>
      <c r="L38" s="60">
        <v>3445</v>
      </c>
      <c r="M38" s="60">
        <v>20787</v>
      </c>
      <c r="N38" s="61">
        <v>8143</v>
      </c>
      <c r="O38" s="61">
        <v>716</v>
      </c>
      <c r="P38" s="61">
        <v>72</v>
      </c>
      <c r="Q38" s="61">
        <v>8931</v>
      </c>
      <c r="R38" s="62">
        <v>968</v>
      </c>
      <c r="S38" s="62">
        <v>138</v>
      </c>
      <c r="T38" s="62">
        <v>460</v>
      </c>
      <c r="U38" s="62">
        <v>1566</v>
      </c>
      <c r="V38" s="63">
        <v>7367</v>
      </c>
      <c r="W38" s="63">
        <v>621</v>
      </c>
      <c r="X38" s="63">
        <v>1271</v>
      </c>
      <c r="Y38" s="63">
        <v>9259</v>
      </c>
      <c r="Z38" s="64">
        <v>14161</v>
      </c>
      <c r="AA38" s="64">
        <v>358</v>
      </c>
      <c r="AB38" s="64">
        <v>1699</v>
      </c>
      <c r="AC38" s="64">
        <v>16218</v>
      </c>
      <c r="AD38" s="65">
        <v>2901</v>
      </c>
      <c r="AE38" s="65">
        <v>356</v>
      </c>
      <c r="AF38" s="65">
        <v>3677</v>
      </c>
      <c r="AG38" s="65">
        <v>6934</v>
      </c>
      <c r="AH38" s="67">
        <v>2573</v>
      </c>
      <c r="AI38" s="67">
        <v>203</v>
      </c>
      <c r="AJ38" s="67">
        <v>492</v>
      </c>
      <c r="AK38" s="67">
        <v>3268</v>
      </c>
    </row>
    <row r="39" spans="1:37" s="66" customFormat="1" x14ac:dyDescent="0.2">
      <c r="A39" s="34" t="s">
        <v>57</v>
      </c>
      <c r="B39" s="44">
        <v>67270</v>
      </c>
      <c r="C39" s="44">
        <v>3074</v>
      </c>
      <c r="D39" s="45">
        <v>5940</v>
      </c>
      <c r="E39" s="46">
        <v>76284</v>
      </c>
      <c r="F39" s="59">
        <v>19439</v>
      </c>
      <c r="G39" s="59">
        <v>282</v>
      </c>
      <c r="H39" s="59">
        <v>39</v>
      </c>
      <c r="I39" s="59">
        <v>19760</v>
      </c>
      <c r="J39" s="60">
        <v>8122</v>
      </c>
      <c r="K39" s="60">
        <v>1636</v>
      </c>
      <c r="L39" s="60">
        <v>649</v>
      </c>
      <c r="M39" s="60">
        <v>10407</v>
      </c>
      <c r="N39" s="61">
        <v>5229</v>
      </c>
      <c r="O39" s="61">
        <v>64</v>
      </c>
      <c r="P39" s="61">
        <v>939</v>
      </c>
      <c r="Q39" s="61">
        <v>6232</v>
      </c>
      <c r="R39" s="62">
        <v>716</v>
      </c>
      <c r="S39" s="62">
        <v>0</v>
      </c>
      <c r="T39" s="62">
        <v>103</v>
      </c>
      <c r="U39" s="62">
        <v>819</v>
      </c>
      <c r="V39" s="63">
        <v>5565</v>
      </c>
      <c r="W39" s="63">
        <v>609</v>
      </c>
      <c r="X39" s="63">
        <v>1763</v>
      </c>
      <c r="Y39" s="63">
        <v>7937</v>
      </c>
      <c r="Z39" s="64">
        <v>4318</v>
      </c>
      <c r="AA39" s="64">
        <v>68</v>
      </c>
      <c r="AB39" s="64">
        <v>232</v>
      </c>
      <c r="AC39" s="64">
        <v>4618</v>
      </c>
      <c r="AD39" s="65">
        <v>22986</v>
      </c>
      <c r="AE39" s="65">
        <v>404</v>
      </c>
      <c r="AF39" s="65">
        <v>1981</v>
      </c>
      <c r="AG39" s="65">
        <v>25371</v>
      </c>
      <c r="AH39" s="67">
        <v>895</v>
      </c>
      <c r="AI39" s="67">
        <v>11</v>
      </c>
      <c r="AJ39" s="67">
        <v>234</v>
      </c>
      <c r="AK39" s="67">
        <v>1140</v>
      </c>
    </row>
    <row r="40" spans="1:37" s="66" customFormat="1" x14ac:dyDescent="0.2">
      <c r="A40" s="34" t="s">
        <v>30</v>
      </c>
      <c r="B40" s="44">
        <v>229381</v>
      </c>
      <c r="C40" s="44">
        <v>33247</v>
      </c>
      <c r="D40" s="45">
        <v>104572</v>
      </c>
      <c r="E40" s="46">
        <v>367200</v>
      </c>
      <c r="F40" s="59">
        <v>34813</v>
      </c>
      <c r="G40" s="59">
        <v>2551</v>
      </c>
      <c r="H40" s="59">
        <v>2022</v>
      </c>
      <c r="I40" s="59">
        <v>39386</v>
      </c>
      <c r="J40" s="60">
        <v>57099</v>
      </c>
      <c r="K40" s="60">
        <v>12157</v>
      </c>
      <c r="L40" s="60">
        <v>23888</v>
      </c>
      <c r="M40" s="60">
        <v>93144</v>
      </c>
      <c r="N40" s="61">
        <v>6019</v>
      </c>
      <c r="O40" s="61">
        <v>680</v>
      </c>
      <c r="P40" s="61">
        <v>292</v>
      </c>
      <c r="Q40" s="61">
        <v>6991</v>
      </c>
      <c r="R40" s="62">
        <v>5785</v>
      </c>
      <c r="S40" s="62">
        <v>2882</v>
      </c>
      <c r="T40" s="62">
        <v>4434</v>
      </c>
      <c r="U40" s="62">
        <v>13101</v>
      </c>
      <c r="V40" s="63">
        <v>43765</v>
      </c>
      <c r="W40" s="63">
        <v>6199</v>
      </c>
      <c r="X40" s="63">
        <v>24328</v>
      </c>
      <c r="Y40" s="63">
        <v>74292</v>
      </c>
      <c r="Z40" s="64">
        <v>33112</v>
      </c>
      <c r="AA40" s="64">
        <v>1722</v>
      </c>
      <c r="AB40" s="64">
        <v>10157</v>
      </c>
      <c r="AC40" s="64">
        <v>44991</v>
      </c>
      <c r="AD40" s="65">
        <v>36862</v>
      </c>
      <c r="AE40" s="65">
        <v>4866</v>
      </c>
      <c r="AF40" s="65">
        <v>32448</v>
      </c>
      <c r="AG40" s="65">
        <v>74176</v>
      </c>
      <c r="AH40" s="67">
        <v>11926</v>
      </c>
      <c r="AI40" s="67">
        <v>2190</v>
      </c>
      <c r="AJ40" s="67">
        <v>7003</v>
      </c>
      <c r="AK40" s="67">
        <v>21119</v>
      </c>
    </row>
    <row r="41" spans="1:37" s="95" customFormat="1" x14ac:dyDescent="0.2">
      <c r="A41" s="39" t="s">
        <v>31</v>
      </c>
      <c r="B41" s="84">
        <v>1613354</v>
      </c>
      <c r="C41" s="84">
        <v>259075</v>
      </c>
      <c r="D41" s="85">
        <v>702964</v>
      </c>
      <c r="E41" s="86">
        <v>2575393</v>
      </c>
      <c r="F41" s="87">
        <v>198829</v>
      </c>
      <c r="G41" s="87">
        <v>9468</v>
      </c>
      <c r="H41" s="87">
        <v>8006</v>
      </c>
      <c r="I41" s="87">
        <v>216303</v>
      </c>
      <c r="J41" s="88">
        <v>479250</v>
      </c>
      <c r="K41" s="88">
        <v>100572</v>
      </c>
      <c r="L41" s="88">
        <v>148955</v>
      </c>
      <c r="M41" s="88">
        <v>728777</v>
      </c>
      <c r="N41" s="89">
        <v>73490</v>
      </c>
      <c r="O41" s="89">
        <v>3244</v>
      </c>
      <c r="P41" s="89">
        <v>2590</v>
      </c>
      <c r="Q41" s="89">
        <v>79324</v>
      </c>
      <c r="R41" s="90">
        <v>38096</v>
      </c>
      <c r="S41" s="90">
        <v>17184</v>
      </c>
      <c r="T41" s="90">
        <v>29930</v>
      </c>
      <c r="U41" s="90">
        <v>85210</v>
      </c>
      <c r="V41" s="91">
        <v>475618</v>
      </c>
      <c r="W41" s="91">
        <v>89675</v>
      </c>
      <c r="X41" s="91">
        <v>311383</v>
      </c>
      <c r="Y41" s="91">
        <v>876676</v>
      </c>
      <c r="Z41" s="92">
        <v>162596</v>
      </c>
      <c r="AA41" s="92">
        <v>10201</v>
      </c>
      <c r="AB41" s="92">
        <v>45755</v>
      </c>
      <c r="AC41" s="92">
        <v>218552</v>
      </c>
      <c r="AD41" s="93">
        <v>144519</v>
      </c>
      <c r="AE41" s="93">
        <v>23661</v>
      </c>
      <c r="AF41" s="93">
        <v>135773</v>
      </c>
      <c r="AG41" s="93">
        <v>303953</v>
      </c>
      <c r="AH41" s="94">
        <v>40956</v>
      </c>
      <c r="AI41" s="94">
        <v>5070</v>
      </c>
      <c r="AJ41" s="94">
        <v>20572</v>
      </c>
      <c r="AK41" s="94">
        <v>66598</v>
      </c>
    </row>
    <row r="42" spans="1:37" s="66" customFormat="1" x14ac:dyDescent="0.2">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37" s="66" customFormat="1" x14ac:dyDescent="0.2">
      <c r="A43" s="39" t="s">
        <v>32</v>
      </c>
      <c r="B43" s="44">
        <v>58891</v>
      </c>
      <c r="C43" s="44">
        <v>-994</v>
      </c>
      <c r="D43" s="45">
        <v>26257</v>
      </c>
      <c r="E43" s="46">
        <v>84154</v>
      </c>
      <c r="F43" s="59">
        <v>33459</v>
      </c>
      <c r="G43" s="59">
        <v>-316</v>
      </c>
      <c r="H43" s="59">
        <v>1597</v>
      </c>
      <c r="I43" s="59">
        <v>34740</v>
      </c>
      <c r="J43" s="60">
        <v>9561</v>
      </c>
      <c r="K43" s="60">
        <v>1111</v>
      </c>
      <c r="L43" s="60">
        <v>2564</v>
      </c>
      <c r="M43" s="60">
        <v>13236</v>
      </c>
      <c r="N43" s="61">
        <v>-11213</v>
      </c>
      <c r="O43" s="61">
        <v>1163</v>
      </c>
      <c r="P43" s="61">
        <v>-469</v>
      </c>
      <c r="Q43" s="61">
        <v>-10519</v>
      </c>
      <c r="R43" s="62">
        <v>2567</v>
      </c>
      <c r="S43" s="62">
        <v>-983</v>
      </c>
      <c r="T43" s="62">
        <v>-617</v>
      </c>
      <c r="U43" s="62">
        <v>967</v>
      </c>
      <c r="V43" s="63">
        <v>11975</v>
      </c>
      <c r="W43" s="63">
        <v>-3289</v>
      </c>
      <c r="X43" s="63">
        <v>4904</v>
      </c>
      <c r="Y43" s="63">
        <v>13590</v>
      </c>
      <c r="Z43" s="64">
        <v>7570</v>
      </c>
      <c r="AA43" s="64">
        <v>865</v>
      </c>
      <c r="AB43" s="64">
        <v>2684</v>
      </c>
      <c r="AC43" s="64">
        <v>11119</v>
      </c>
      <c r="AD43" s="65">
        <v>2124</v>
      </c>
      <c r="AE43" s="65">
        <v>125</v>
      </c>
      <c r="AF43" s="65">
        <v>16499</v>
      </c>
      <c r="AG43" s="65">
        <v>18748</v>
      </c>
      <c r="AH43" s="67">
        <v>2848</v>
      </c>
      <c r="AI43" s="67">
        <v>330</v>
      </c>
      <c r="AJ43" s="67">
        <v>-905</v>
      </c>
      <c r="AK43" s="67">
        <v>2273</v>
      </c>
    </row>
    <row r="44" spans="1:37" s="66" customFormat="1" x14ac:dyDescent="0.2">
      <c r="A44" s="39" t="s">
        <v>53</v>
      </c>
      <c r="B44" s="44">
        <v>23064</v>
      </c>
      <c r="C44" s="44">
        <v>2549</v>
      </c>
      <c r="D44" s="45">
        <v>6720</v>
      </c>
      <c r="E44" s="46">
        <v>32333</v>
      </c>
      <c r="F44" s="59">
        <v>8015</v>
      </c>
      <c r="G44" s="59">
        <v>75</v>
      </c>
      <c r="H44" s="59">
        <v>118</v>
      </c>
      <c r="I44" s="59">
        <v>8208</v>
      </c>
      <c r="J44" s="60">
        <v>5180</v>
      </c>
      <c r="K44" s="60">
        <v>827</v>
      </c>
      <c r="L44" s="60">
        <v>693</v>
      </c>
      <c r="M44" s="60">
        <v>6700</v>
      </c>
      <c r="N44" s="61">
        <v>526</v>
      </c>
      <c r="O44" s="61">
        <v>48</v>
      </c>
      <c r="P44" s="61">
        <v>45</v>
      </c>
      <c r="Q44" s="61">
        <v>619</v>
      </c>
      <c r="R44" s="62">
        <v>465</v>
      </c>
      <c r="S44" s="62">
        <v>0</v>
      </c>
      <c r="T44" s="62">
        <v>77</v>
      </c>
      <c r="U44" s="62">
        <v>542</v>
      </c>
      <c r="V44" s="63">
        <v>2682</v>
      </c>
      <c r="W44" s="63">
        <v>195</v>
      </c>
      <c r="X44" s="63">
        <v>2194</v>
      </c>
      <c r="Y44" s="63">
        <v>5071</v>
      </c>
      <c r="Z44" s="64">
        <v>2455</v>
      </c>
      <c r="AA44" s="64">
        <v>211</v>
      </c>
      <c r="AB44" s="64">
        <v>358</v>
      </c>
      <c r="AC44" s="64">
        <v>3024</v>
      </c>
      <c r="AD44" s="65">
        <v>3060</v>
      </c>
      <c r="AE44" s="65">
        <v>1106</v>
      </c>
      <c r="AF44" s="65">
        <v>2871</v>
      </c>
      <c r="AG44" s="65">
        <v>7037</v>
      </c>
      <c r="AH44" s="67">
        <v>681</v>
      </c>
      <c r="AI44" s="67">
        <v>87</v>
      </c>
      <c r="AJ44" s="67">
        <v>364</v>
      </c>
      <c r="AK44" s="67">
        <v>1132</v>
      </c>
    </row>
    <row r="45" spans="1:37" s="66" customFormat="1" x14ac:dyDescent="0.2">
      <c r="A45" s="39" t="s">
        <v>33</v>
      </c>
      <c r="B45" s="44">
        <v>28393</v>
      </c>
      <c r="C45" s="44">
        <v>5545</v>
      </c>
      <c r="D45" s="45">
        <v>6751</v>
      </c>
      <c r="E45" s="46">
        <v>40689</v>
      </c>
      <c r="F45" s="59">
        <v>13157</v>
      </c>
      <c r="G45" s="59">
        <v>7</v>
      </c>
      <c r="H45" s="59">
        <v>170</v>
      </c>
      <c r="I45" s="59">
        <v>13334</v>
      </c>
      <c r="J45" s="60">
        <v>3166</v>
      </c>
      <c r="K45" s="60">
        <v>3716</v>
      </c>
      <c r="L45" s="60">
        <v>581</v>
      </c>
      <c r="M45" s="60">
        <v>7463</v>
      </c>
      <c r="N45" s="61">
        <v>27</v>
      </c>
      <c r="O45" s="61">
        <v>1218</v>
      </c>
      <c r="P45" s="61">
        <v>87</v>
      </c>
      <c r="Q45" s="61">
        <v>1332</v>
      </c>
      <c r="R45" s="62">
        <v>76</v>
      </c>
      <c r="S45" s="62">
        <v>428</v>
      </c>
      <c r="T45" s="62">
        <v>519</v>
      </c>
      <c r="U45" s="62">
        <v>1023</v>
      </c>
      <c r="V45" s="63">
        <v>6911</v>
      </c>
      <c r="W45" s="63">
        <v>0</v>
      </c>
      <c r="X45" s="63">
        <v>0</v>
      </c>
      <c r="Y45" s="63">
        <v>6911</v>
      </c>
      <c r="Z45" s="64">
        <v>1455</v>
      </c>
      <c r="AA45" s="64">
        <v>106</v>
      </c>
      <c r="AB45" s="64">
        <v>137</v>
      </c>
      <c r="AC45" s="64">
        <v>1698</v>
      </c>
      <c r="AD45" s="65">
        <v>3011</v>
      </c>
      <c r="AE45" s="65">
        <v>63</v>
      </c>
      <c r="AF45" s="65">
        <v>4731</v>
      </c>
      <c r="AG45" s="65">
        <v>7805</v>
      </c>
      <c r="AH45" s="67">
        <v>590</v>
      </c>
      <c r="AI45" s="67">
        <v>7</v>
      </c>
      <c r="AJ45" s="67">
        <v>526</v>
      </c>
      <c r="AK45" s="67">
        <v>1123</v>
      </c>
    </row>
    <row r="46" spans="1:37" s="66" customFormat="1" x14ac:dyDescent="0.2">
      <c r="A46" s="39" t="s">
        <v>54</v>
      </c>
      <c r="B46" s="44">
        <v>2864345</v>
      </c>
      <c r="C46" s="44">
        <v>219104</v>
      </c>
      <c r="D46" s="45">
        <v>463348</v>
      </c>
      <c r="E46" s="46">
        <v>3546797</v>
      </c>
      <c r="F46" s="59">
        <v>482769</v>
      </c>
      <c r="G46" s="59">
        <v>12422</v>
      </c>
      <c r="H46" s="59">
        <v>3639</v>
      </c>
      <c r="I46" s="59">
        <v>498830</v>
      </c>
      <c r="J46" s="60">
        <v>364472</v>
      </c>
      <c r="K46" s="60">
        <v>76846</v>
      </c>
      <c r="L46" s="60">
        <v>66896</v>
      </c>
      <c r="M46" s="60">
        <v>508214</v>
      </c>
      <c r="N46" s="61">
        <v>725104</v>
      </c>
      <c r="O46" s="61">
        <v>36743</v>
      </c>
      <c r="P46" s="61">
        <v>4173</v>
      </c>
      <c r="Q46" s="61">
        <v>766020</v>
      </c>
      <c r="R46" s="62">
        <v>21255</v>
      </c>
      <c r="S46" s="62">
        <v>3127</v>
      </c>
      <c r="T46" s="62">
        <v>3365</v>
      </c>
      <c r="U46" s="62">
        <v>27747</v>
      </c>
      <c r="V46" s="63">
        <v>170081</v>
      </c>
      <c r="W46" s="63">
        <v>17659</v>
      </c>
      <c r="X46" s="63">
        <v>75898</v>
      </c>
      <c r="Y46" s="63">
        <v>263638</v>
      </c>
      <c r="Z46" s="64">
        <v>576060</v>
      </c>
      <c r="AA46" s="64">
        <v>7018</v>
      </c>
      <c r="AB46" s="64">
        <v>71638</v>
      </c>
      <c r="AC46" s="64">
        <v>654716</v>
      </c>
      <c r="AD46" s="65">
        <v>474345</v>
      </c>
      <c r="AE46" s="65">
        <v>59647</v>
      </c>
      <c r="AF46" s="65">
        <v>216260</v>
      </c>
      <c r="AG46" s="65">
        <v>750252</v>
      </c>
      <c r="AH46" s="67">
        <v>50259</v>
      </c>
      <c r="AI46" s="67">
        <v>5642</v>
      </c>
      <c r="AJ46" s="67">
        <v>21479</v>
      </c>
      <c r="AK46" s="67">
        <v>77380</v>
      </c>
    </row>
    <row r="47" spans="1:37" s="66" customFormat="1" x14ac:dyDescent="0.2">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37" s="66" customFormat="1" ht="25.5" x14ac:dyDescent="0.2">
      <c r="A48" s="39" t="s">
        <v>34</v>
      </c>
      <c r="B48" s="45"/>
      <c r="C48" s="45"/>
      <c r="D48" s="45"/>
      <c r="E48" s="45"/>
      <c r="F48" s="59"/>
      <c r="G48" s="59"/>
      <c r="H48" s="59"/>
      <c r="I48" s="59"/>
      <c r="J48" s="60"/>
      <c r="K48" s="60"/>
      <c r="L48" s="60"/>
      <c r="M48" s="60"/>
      <c r="N48" s="61"/>
      <c r="O48" s="61"/>
      <c r="P48" s="61"/>
      <c r="Q48" s="61"/>
      <c r="R48" s="62"/>
      <c r="S48" s="62"/>
      <c r="T48" s="62"/>
      <c r="U48" s="62"/>
      <c r="V48" s="63"/>
      <c r="W48" s="63"/>
      <c r="X48" s="63"/>
      <c r="Y48" s="63"/>
      <c r="Z48" s="64"/>
      <c r="AA48" s="64"/>
      <c r="AB48" s="64"/>
      <c r="AC48" s="64"/>
      <c r="AD48" s="65"/>
      <c r="AE48" s="65"/>
      <c r="AF48" s="65"/>
      <c r="AG48" s="65"/>
      <c r="AH48" s="67"/>
      <c r="AI48" s="67"/>
      <c r="AJ48" s="67"/>
      <c r="AK48" s="67"/>
    </row>
    <row r="49" spans="1:50" s="66" customFormat="1" x14ac:dyDescent="0.2">
      <c r="A49" s="34" t="s">
        <v>35</v>
      </c>
      <c r="B49" s="44">
        <v>11232</v>
      </c>
      <c r="C49" s="44">
        <v>2325</v>
      </c>
      <c r="D49" s="45">
        <v>354</v>
      </c>
      <c r="E49" s="46">
        <v>13911</v>
      </c>
      <c r="F49" s="59">
        <v>2554</v>
      </c>
      <c r="G49" s="59">
        <v>8</v>
      </c>
      <c r="H49" s="59">
        <v>0</v>
      </c>
      <c r="I49" s="59">
        <v>2562</v>
      </c>
      <c r="J49" s="60">
        <v>1712</v>
      </c>
      <c r="K49" s="60">
        <v>1795</v>
      </c>
      <c r="L49" s="60">
        <v>154</v>
      </c>
      <c r="M49" s="60">
        <v>3661</v>
      </c>
      <c r="N49" s="61">
        <v>1103</v>
      </c>
      <c r="O49" s="61">
        <v>21</v>
      </c>
      <c r="P49" s="61">
        <v>1</v>
      </c>
      <c r="Q49" s="61">
        <v>1125</v>
      </c>
      <c r="R49" s="62">
        <v>225</v>
      </c>
      <c r="S49" s="62">
        <v>0</v>
      </c>
      <c r="T49" s="62">
        <v>0</v>
      </c>
      <c r="U49" s="62">
        <v>225</v>
      </c>
      <c r="V49" s="63">
        <v>3035</v>
      </c>
      <c r="W49" s="63">
        <v>463</v>
      </c>
      <c r="X49" s="63">
        <v>0</v>
      </c>
      <c r="Y49" s="63">
        <v>3498</v>
      </c>
      <c r="Z49" s="64">
        <v>780</v>
      </c>
      <c r="AA49" s="64">
        <v>4</v>
      </c>
      <c r="AB49" s="64">
        <v>23</v>
      </c>
      <c r="AC49" s="64">
        <v>807</v>
      </c>
      <c r="AD49" s="65">
        <v>1482</v>
      </c>
      <c r="AE49" s="65">
        <v>30</v>
      </c>
      <c r="AF49" s="65">
        <v>34</v>
      </c>
      <c r="AG49" s="65">
        <v>1546</v>
      </c>
      <c r="AH49" s="67">
        <v>341</v>
      </c>
      <c r="AI49" s="67">
        <v>4</v>
      </c>
      <c r="AJ49" s="67">
        <v>142</v>
      </c>
      <c r="AK49" s="67">
        <v>487</v>
      </c>
    </row>
    <row r="50" spans="1:50" s="66" customFormat="1" x14ac:dyDescent="0.2">
      <c r="A50" s="34" t="s">
        <v>37</v>
      </c>
      <c r="B50" s="44">
        <v>50066</v>
      </c>
      <c r="C50" s="44">
        <v>2663</v>
      </c>
      <c r="D50" s="45">
        <v>4565</v>
      </c>
      <c r="E50" s="46">
        <v>57294</v>
      </c>
      <c r="F50" s="59">
        <v>11893</v>
      </c>
      <c r="G50" s="59">
        <v>507</v>
      </c>
      <c r="H50" s="59">
        <v>292</v>
      </c>
      <c r="I50" s="59">
        <v>12692</v>
      </c>
      <c r="J50" s="60">
        <v>8756</v>
      </c>
      <c r="K50" s="60">
        <v>1188</v>
      </c>
      <c r="L50" s="60">
        <v>1734</v>
      </c>
      <c r="M50" s="60">
        <v>11678</v>
      </c>
      <c r="N50" s="61">
        <v>7508</v>
      </c>
      <c r="O50" s="61">
        <v>3</v>
      </c>
      <c r="P50" s="61">
        <v>9</v>
      </c>
      <c r="Q50" s="61">
        <v>7520</v>
      </c>
      <c r="R50" s="62">
        <v>593</v>
      </c>
      <c r="S50" s="62">
        <v>4</v>
      </c>
      <c r="T50" s="62">
        <v>252</v>
      </c>
      <c r="U50" s="62">
        <v>849</v>
      </c>
      <c r="V50" s="63">
        <v>5305</v>
      </c>
      <c r="W50" s="63">
        <v>498</v>
      </c>
      <c r="X50" s="63">
        <v>1057</v>
      </c>
      <c r="Y50" s="63">
        <v>6860</v>
      </c>
      <c r="Z50" s="64">
        <v>12926</v>
      </c>
      <c r="AA50" s="64">
        <v>92</v>
      </c>
      <c r="AB50" s="64">
        <v>734</v>
      </c>
      <c r="AC50" s="64">
        <v>13752</v>
      </c>
      <c r="AD50" s="65">
        <v>2178</v>
      </c>
      <c r="AE50" s="65">
        <v>203</v>
      </c>
      <c r="AF50" s="65">
        <v>417</v>
      </c>
      <c r="AG50" s="65">
        <v>2798</v>
      </c>
      <c r="AH50" s="67">
        <v>907</v>
      </c>
      <c r="AI50" s="67">
        <v>168</v>
      </c>
      <c r="AJ50" s="67">
        <v>70</v>
      </c>
      <c r="AK50" s="67">
        <v>1145</v>
      </c>
    </row>
    <row r="51" spans="1:50" s="66" customFormat="1" x14ac:dyDescent="0.2">
      <c r="A51" s="34" t="s">
        <v>36</v>
      </c>
      <c r="B51" s="44">
        <v>5094</v>
      </c>
      <c r="C51" s="44">
        <v>1241</v>
      </c>
      <c r="D51" s="45">
        <v>2700</v>
      </c>
      <c r="E51" s="46">
        <v>9035</v>
      </c>
      <c r="F51" s="59">
        <v>561</v>
      </c>
      <c r="G51" s="59">
        <v>86</v>
      </c>
      <c r="H51" s="59">
        <v>137</v>
      </c>
      <c r="I51" s="59">
        <v>784</v>
      </c>
      <c r="J51" s="60">
        <v>596</v>
      </c>
      <c r="K51" s="60">
        <v>209</v>
      </c>
      <c r="L51" s="60">
        <v>455</v>
      </c>
      <c r="M51" s="60">
        <v>1260</v>
      </c>
      <c r="N51" s="61">
        <v>46</v>
      </c>
      <c r="O51" s="61">
        <v>0</v>
      </c>
      <c r="P51" s="61">
        <v>0</v>
      </c>
      <c r="Q51" s="61">
        <v>46</v>
      </c>
      <c r="R51" s="62">
        <v>31</v>
      </c>
      <c r="S51" s="62">
        <v>0</v>
      </c>
      <c r="T51" s="62">
        <v>16</v>
      </c>
      <c r="U51" s="62">
        <v>47</v>
      </c>
      <c r="V51" s="63">
        <v>1905</v>
      </c>
      <c r="W51" s="63">
        <v>790</v>
      </c>
      <c r="X51" s="63">
        <v>704</v>
      </c>
      <c r="Y51" s="63">
        <v>3399</v>
      </c>
      <c r="Z51" s="64">
        <v>1050</v>
      </c>
      <c r="AA51" s="64">
        <v>35</v>
      </c>
      <c r="AB51" s="64">
        <v>695</v>
      </c>
      <c r="AC51" s="64">
        <v>1780</v>
      </c>
      <c r="AD51" s="65">
        <v>851</v>
      </c>
      <c r="AE51" s="65">
        <v>89</v>
      </c>
      <c r="AF51" s="65">
        <v>620</v>
      </c>
      <c r="AG51" s="65">
        <v>1560</v>
      </c>
      <c r="AH51" s="67">
        <v>54</v>
      </c>
      <c r="AI51" s="67">
        <v>32</v>
      </c>
      <c r="AJ51" s="67">
        <v>73</v>
      </c>
      <c r="AK51" s="67">
        <v>159</v>
      </c>
    </row>
    <row r="52" spans="1:50" s="95" customFormat="1" x14ac:dyDescent="0.2">
      <c r="A52" s="39" t="s">
        <v>38</v>
      </c>
      <c r="B52" s="84">
        <v>66392</v>
      </c>
      <c r="C52" s="84">
        <v>6229</v>
      </c>
      <c r="D52" s="85">
        <v>7619</v>
      </c>
      <c r="E52" s="86">
        <v>80240</v>
      </c>
      <c r="F52" s="87">
        <v>15008</v>
      </c>
      <c r="G52" s="87">
        <v>601</v>
      </c>
      <c r="H52" s="87">
        <v>429</v>
      </c>
      <c r="I52" s="87">
        <v>16038</v>
      </c>
      <c r="J52" s="88">
        <v>11064</v>
      </c>
      <c r="K52" s="88">
        <v>3192</v>
      </c>
      <c r="L52" s="88">
        <v>2343</v>
      </c>
      <c r="M52" s="88">
        <v>16599</v>
      </c>
      <c r="N52" s="89">
        <v>8657</v>
      </c>
      <c r="O52" s="89">
        <v>24</v>
      </c>
      <c r="P52" s="89">
        <v>10</v>
      </c>
      <c r="Q52" s="89">
        <v>8691</v>
      </c>
      <c r="R52" s="90">
        <v>849</v>
      </c>
      <c r="S52" s="90">
        <v>4</v>
      </c>
      <c r="T52" s="90">
        <v>268</v>
      </c>
      <c r="U52" s="90">
        <v>1121</v>
      </c>
      <c r="V52" s="91">
        <v>10245</v>
      </c>
      <c r="W52" s="91">
        <v>1751</v>
      </c>
      <c r="X52" s="91">
        <v>1761</v>
      </c>
      <c r="Y52" s="91">
        <v>13757</v>
      </c>
      <c r="Z52" s="92">
        <v>14756</v>
      </c>
      <c r="AA52" s="92">
        <v>131</v>
      </c>
      <c r="AB52" s="92">
        <v>1452</v>
      </c>
      <c r="AC52" s="92">
        <v>16339</v>
      </c>
      <c r="AD52" s="93">
        <v>4511</v>
      </c>
      <c r="AE52" s="93">
        <v>322</v>
      </c>
      <c r="AF52" s="93">
        <v>1071</v>
      </c>
      <c r="AG52" s="93">
        <v>5904</v>
      </c>
      <c r="AH52" s="94">
        <v>1302</v>
      </c>
      <c r="AI52" s="94">
        <v>204</v>
      </c>
      <c r="AJ52" s="94">
        <v>285</v>
      </c>
      <c r="AK52" s="94">
        <v>1791</v>
      </c>
    </row>
    <row r="53" spans="1:50" x14ac:dyDescent="0.2">
      <c r="A53" s="68"/>
      <c r="AL53" s="66"/>
      <c r="AM53" s="66"/>
      <c r="AN53" s="66"/>
      <c r="AO53" s="66"/>
      <c r="AP53" s="66"/>
      <c r="AQ53" s="66"/>
      <c r="AR53" s="66"/>
      <c r="AS53" s="66"/>
      <c r="AT53" s="66"/>
      <c r="AU53" s="66"/>
      <c r="AV53" s="66"/>
      <c r="AW53" s="66"/>
      <c r="AX53" s="66"/>
    </row>
    <row r="54" spans="1:50" x14ac:dyDescent="0.2">
      <c r="A54" s="137" t="s">
        <v>84</v>
      </c>
      <c r="B54" s="137"/>
      <c r="AL54" s="66"/>
      <c r="AM54" s="66"/>
      <c r="AN54" s="66"/>
      <c r="AO54" s="66"/>
      <c r="AP54" s="66"/>
      <c r="AQ54" s="66"/>
      <c r="AR54" s="66"/>
      <c r="AS54" s="66"/>
      <c r="AT54" s="66"/>
      <c r="AU54" s="66"/>
      <c r="AV54" s="66"/>
    </row>
    <row r="55" spans="1:50" x14ac:dyDescent="0.2">
      <c r="A55" s="137" t="s">
        <v>55</v>
      </c>
      <c r="B55" s="137"/>
      <c r="C55" s="137"/>
      <c r="D55" s="137"/>
      <c r="E55" s="137"/>
    </row>
    <row r="56" spans="1:50" x14ac:dyDescent="0.2">
      <c r="A56" s="26" t="s">
        <v>71</v>
      </c>
    </row>
    <row r="57" spans="1:50" x14ac:dyDescent="0.2">
      <c r="A57" s="68"/>
    </row>
    <row r="58" spans="1:50" x14ac:dyDescent="0.2">
      <c r="A58" s="68"/>
    </row>
    <row r="59" spans="1:50" x14ac:dyDescent="0.2">
      <c r="A59" s="68"/>
    </row>
    <row r="60" spans="1:50" x14ac:dyDescent="0.2">
      <c r="A60" s="68"/>
    </row>
    <row r="61" spans="1:50" x14ac:dyDescent="0.2">
      <c r="A61" s="68"/>
    </row>
    <row r="62" spans="1:50" x14ac:dyDescent="0.2">
      <c r="A62" s="68"/>
    </row>
    <row r="63" spans="1:50" x14ac:dyDescent="0.2">
      <c r="A63" s="68"/>
    </row>
    <row r="64" spans="1:50" x14ac:dyDescent="0.2">
      <c r="A64" s="68"/>
    </row>
    <row r="65" spans="1:1" x14ac:dyDescent="0.2">
      <c r="A65" s="68"/>
    </row>
    <row r="66" spans="1:1" x14ac:dyDescent="0.2">
      <c r="A66" s="68"/>
    </row>
    <row r="67" spans="1:1" x14ac:dyDescent="0.2">
      <c r="A67" s="68"/>
    </row>
    <row r="68" spans="1:1" x14ac:dyDescent="0.2">
      <c r="A68" s="68"/>
    </row>
    <row r="69" spans="1:1" x14ac:dyDescent="0.2">
      <c r="A69" s="68"/>
    </row>
    <row r="70" spans="1:1" x14ac:dyDescent="0.2">
      <c r="A70" s="68"/>
    </row>
    <row r="71" spans="1:1" x14ac:dyDescent="0.2">
      <c r="A71" s="68"/>
    </row>
    <row r="72" spans="1:1" x14ac:dyDescent="0.2">
      <c r="A72" s="68"/>
    </row>
    <row r="73" spans="1:1" x14ac:dyDescent="0.2">
      <c r="A73" s="68"/>
    </row>
    <row r="74" spans="1:1" x14ac:dyDescent="0.2">
      <c r="A74" s="68"/>
    </row>
    <row r="75" spans="1:1" x14ac:dyDescent="0.2">
      <c r="A75" s="68"/>
    </row>
    <row r="76" spans="1:1" x14ac:dyDescent="0.2">
      <c r="A76" s="68"/>
    </row>
    <row r="77" spans="1:1" x14ac:dyDescent="0.2">
      <c r="A77" s="68"/>
    </row>
    <row r="78" spans="1:1" x14ac:dyDescent="0.2">
      <c r="A78" s="68"/>
    </row>
    <row r="79" spans="1:1" x14ac:dyDescent="0.2">
      <c r="A79" s="68"/>
    </row>
    <row r="80" spans="1:1" x14ac:dyDescent="0.2">
      <c r="A80" s="68"/>
    </row>
    <row r="81" spans="1:1" x14ac:dyDescent="0.2">
      <c r="A81" s="68"/>
    </row>
    <row r="82" spans="1:1" x14ac:dyDescent="0.2">
      <c r="A82" s="68"/>
    </row>
    <row r="83" spans="1:1" x14ac:dyDescent="0.2">
      <c r="A83" s="68"/>
    </row>
    <row r="84" spans="1:1" x14ac:dyDescent="0.2">
      <c r="A84" s="68"/>
    </row>
    <row r="85" spans="1:1" x14ac:dyDescent="0.2">
      <c r="A85" s="68"/>
    </row>
    <row r="86" spans="1:1" x14ac:dyDescent="0.2">
      <c r="A86" s="68"/>
    </row>
    <row r="87" spans="1:1" x14ac:dyDescent="0.2">
      <c r="A87" s="68"/>
    </row>
    <row r="88" spans="1:1" x14ac:dyDescent="0.2">
      <c r="A88" s="68"/>
    </row>
    <row r="89" spans="1:1" x14ac:dyDescent="0.2">
      <c r="A89" s="68"/>
    </row>
    <row r="90" spans="1:1" x14ac:dyDescent="0.2">
      <c r="A90" s="68"/>
    </row>
    <row r="91" spans="1:1" x14ac:dyDescent="0.2">
      <c r="A91" s="68"/>
    </row>
    <row r="92" spans="1:1" x14ac:dyDescent="0.2">
      <c r="A92" s="68"/>
    </row>
    <row r="93" spans="1:1" x14ac:dyDescent="0.2">
      <c r="A93" s="68"/>
    </row>
    <row r="94" spans="1:1" x14ac:dyDescent="0.2">
      <c r="A94" s="68"/>
    </row>
    <row r="95" spans="1:1" x14ac:dyDescent="0.2">
      <c r="A95" s="68"/>
    </row>
    <row r="96" spans="1:1" x14ac:dyDescent="0.2">
      <c r="A96" s="68"/>
    </row>
    <row r="97" spans="1:1" x14ac:dyDescent="0.2">
      <c r="A97" s="68"/>
    </row>
    <row r="98" spans="1:1" x14ac:dyDescent="0.2">
      <c r="A98" s="68"/>
    </row>
    <row r="99" spans="1:1" x14ac:dyDescent="0.2">
      <c r="A99" s="68"/>
    </row>
    <row r="100" spans="1:1" x14ac:dyDescent="0.2">
      <c r="A100" s="68"/>
    </row>
    <row r="101" spans="1:1" x14ac:dyDescent="0.2">
      <c r="A101" s="68"/>
    </row>
    <row r="102" spans="1:1" x14ac:dyDescent="0.2">
      <c r="A102" s="68"/>
    </row>
    <row r="103" spans="1:1" x14ac:dyDescent="0.2">
      <c r="A103" s="68"/>
    </row>
    <row r="104" spans="1:1" x14ac:dyDescent="0.2">
      <c r="A104" s="68"/>
    </row>
    <row r="105" spans="1:1" x14ac:dyDescent="0.2">
      <c r="A105" s="68"/>
    </row>
    <row r="106" spans="1:1" x14ac:dyDescent="0.2">
      <c r="A106" s="68"/>
    </row>
    <row r="107" spans="1:1" x14ac:dyDescent="0.2">
      <c r="A107" s="68"/>
    </row>
    <row r="108" spans="1:1" x14ac:dyDescent="0.2">
      <c r="A108" s="68"/>
    </row>
    <row r="109" spans="1:1" x14ac:dyDescent="0.2">
      <c r="A109" s="68"/>
    </row>
    <row r="110" spans="1:1" x14ac:dyDescent="0.2">
      <c r="A110" s="68"/>
    </row>
    <row r="111" spans="1:1" x14ac:dyDescent="0.2">
      <c r="A111" s="68"/>
    </row>
    <row r="112" spans="1:1" x14ac:dyDescent="0.2">
      <c r="A112" s="68"/>
    </row>
    <row r="113" spans="1:1" x14ac:dyDescent="0.2">
      <c r="A113" s="68"/>
    </row>
    <row r="114" spans="1:1" x14ac:dyDescent="0.2">
      <c r="A114" s="68"/>
    </row>
    <row r="115" spans="1:1" x14ac:dyDescent="0.2">
      <c r="A115" s="68"/>
    </row>
    <row r="116" spans="1:1" x14ac:dyDescent="0.2">
      <c r="A116" s="68"/>
    </row>
    <row r="117" spans="1:1" x14ac:dyDescent="0.2">
      <c r="A117" s="68"/>
    </row>
    <row r="118" spans="1:1" x14ac:dyDescent="0.2">
      <c r="A118" s="68"/>
    </row>
    <row r="119" spans="1:1" x14ac:dyDescent="0.2">
      <c r="A119" s="68"/>
    </row>
    <row r="120" spans="1:1" x14ac:dyDescent="0.2">
      <c r="A120" s="68"/>
    </row>
    <row r="121" spans="1:1" x14ac:dyDescent="0.2">
      <c r="A121" s="68"/>
    </row>
    <row r="122" spans="1:1" x14ac:dyDescent="0.2">
      <c r="A122" s="68"/>
    </row>
    <row r="123" spans="1:1" x14ac:dyDescent="0.2">
      <c r="A123" s="68"/>
    </row>
    <row r="124" spans="1:1" x14ac:dyDescent="0.2">
      <c r="A124" s="68"/>
    </row>
    <row r="125" spans="1:1" x14ac:dyDescent="0.2">
      <c r="A125" s="68"/>
    </row>
    <row r="126" spans="1:1" x14ac:dyDescent="0.2">
      <c r="A126" s="68"/>
    </row>
    <row r="127" spans="1:1" x14ac:dyDescent="0.2">
      <c r="A127" s="68"/>
    </row>
    <row r="128" spans="1:1" x14ac:dyDescent="0.2">
      <c r="A128" s="68"/>
    </row>
    <row r="129" spans="1:1" x14ac:dyDescent="0.2">
      <c r="A129" s="68"/>
    </row>
    <row r="130" spans="1:1" x14ac:dyDescent="0.2">
      <c r="A130" s="68"/>
    </row>
    <row r="131" spans="1:1" x14ac:dyDescent="0.2">
      <c r="A131" s="68"/>
    </row>
    <row r="132" spans="1:1" x14ac:dyDescent="0.2">
      <c r="A132" s="68"/>
    </row>
    <row r="133" spans="1:1" x14ac:dyDescent="0.2">
      <c r="A133" s="68"/>
    </row>
    <row r="134" spans="1:1" x14ac:dyDescent="0.2">
      <c r="A134" s="68"/>
    </row>
    <row r="135" spans="1:1" x14ac:dyDescent="0.2">
      <c r="A135" s="68"/>
    </row>
    <row r="136" spans="1:1" x14ac:dyDescent="0.2">
      <c r="A136" s="68"/>
    </row>
    <row r="137" spans="1:1" x14ac:dyDescent="0.2">
      <c r="A137" s="68"/>
    </row>
    <row r="138" spans="1:1" x14ac:dyDescent="0.2">
      <c r="A138" s="68"/>
    </row>
    <row r="139" spans="1:1" x14ac:dyDescent="0.2">
      <c r="A139" s="68"/>
    </row>
    <row r="140" spans="1:1" x14ac:dyDescent="0.2">
      <c r="A140" s="68"/>
    </row>
    <row r="141" spans="1:1" x14ac:dyDescent="0.2">
      <c r="A141" s="68"/>
    </row>
    <row r="142" spans="1:1" x14ac:dyDescent="0.2">
      <c r="A142" s="68"/>
    </row>
    <row r="143" spans="1:1" x14ac:dyDescent="0.2">
      <c r="A143" s="68"/>
    </row>
    <row r="144" spans="1:1" x14ac:dyDescent="0.2">
      <c r="A144" s="68"/>
    </row>
    <row r="145" spans="1:1" x14ac:dyDescent="0.2">
      <c r="A145" s="68"/>
    </row>
    <row r="146" spans="1:1" x14ac:dyDescent="0.2">
      <c r="A146" s="68"/>
    </row>
    <row r="147" spans="1:1" x14ac:dyDescent="0.2">
      <c r="A147" s="68"/>
    </row>
    <row r="148" spans="1:1" x14ac:dyDescent="0.2">
      <c r="A148" s="68"/>
    </row>
    <row r="149" spans="1:1" x14ac:dyDescent="0.2">
      <c r="A149" s="68"/>
    </row>
    <row r="150" spans="1:1" x14ac:dyDescent="0.2">
      <c r="A150" s="68"/>
    </row>
    <row r="151" spans="1:1" x14ac:dyDescent="0.2">
      <c r="A151" s="68"/>
    </row>
    <row r="152" spans="1:1" x14ac:dyDescent="0.2">
      <c r="A152" s="68"/>
    </row>
    <row r="153" spans="1:1" x14ac:dyDescent="0.2">
      <c r="A153" s="68"/>
    </row>
    <row r="154" spans="1:1" x14ac:dyDescent="0.2">
      <c r="A154" s="68"/>
    </row>
    <row r="155" spans="1:1" x14ac:dyDescent="0.2">
      <c r="A155" s="68"/>
    </row>
    <row r="156" spans="1:1" x14ac:dyDescent="0.2">
      <c r="A156" s="68"/>
    </row>
    <row r="157" spans="1:1" x14ac:dyDescent="0.2">
      <c r="A157" s="68"/>
    </row>
    <row r="158" spans="1:1" x14ac:dyDescent="0.2">
      <c r="A158" s="68"/>
    </row>
    <row r="159" spans="1:1" x14ac:dyDescent="0.2">
      <c r="A159" s="68"/>
    </row>
    <row r="160" spans="1:1" x14ac:dyDescent="0.2">
      <c r="A160" s="68"/>
    </row>
    <row r="161" spans="1:1" x14ac:dyDescent="0.2">
      <c r="A161" s="68"/>
    </row>
    <row r="162" spans="1:1" x14ac:dyDescent="0.2">
      <c r="A162" s="68"/>
    </row>
    <row r="163" spans="1:1" x14ac:dyDescent="0.2">
      <c r="A163" s="68"/>
    </row>
    <row r="164" spans="1:1" x14ac:dyDescent="0.2">
      <c r="A164" s="68"/>
    </row>
    <row r="165" spans="1:1" x14ac:dyDescent="0.2">
      <c r="A165" s="68"/>
    </row>
    <row r="166" spans="1:1" x14ac:dyDescent="0.2">
      <c r="A166" s="68"/>
    </row>
    <row r="167" spans="1:1" x14ac:dyDescent="0.2">
      <c r="A167" s="68"/>
    </row>
    <row r="168" spans="1:1" x14ac:dyDescent="0.2">
      <c r="A168" s="68"/>
    </row>
    <row r="169" spans="1:1" x14ac:dyDescent="0.2">
      <c r="A169" s="68"/>
    </row>
    <row r="170" spans="1:1" x14ac:dyDescent="0.2">
      <c r="A170" s="68"/>
    </row>
    <row r="171" spans="1:1" x14ac:dyDescent="0.2">
      <c r="A171" s="68"/>
    </row>
    <row r="172" spans="1:1" x14ac:dyDescent="0.2">
      <c r="A172" s="68"/>
    </row>
    <row r="173" spans="1:1" x14ac:dyDescent="0.2">
      <c r="A173" s="68"/>
    </row>
    <row r="174" spans="1:1" x14ac:dyDescent="0.2">
      <c r="A174" s="68"/>
    </row>
    <row r="175" spans="1:1" x14ac:dyDescent="0.2">
      <c r="A175" s="68"/>
    </row>
    <row r="176" spans="1:1" x14ac:dyDescent="0.2">
      <c r="A176" s="68"/>
    </row>
    <row r="177" spans="1:1" x14ac:dyDescent="0.2">
      <c r="A177" s="68"/>
    </row>
    <row r="178" spans="1:1" x14ac:dyDescent="0.2">
      <c r="A178" s="68"/>
    </row>
    <row r="179" spans="1:1" x14ac:dyDescent="0.2">
      <c r="A179" s="68"/>
    </row>
    <row r="180" spans="1:1" x14ac:dyDescent="0.2">
      <c r="A180" s="68"/>
    </row>
    <row r="181" spans="1:1" x14ac:dyDescent="0.2">
      <c r="A181" s="68"/>
    </row>
    <row r="182" spans="1:1" x14ac:dyDescent="0.2">
      <c r="A182" s="68"/>
    </row>
    <row r="183" spans="1:1" x14ac:dyDescent="0.2">
      <c r="A183" s="68"/>
    </row>
    <row r="184" spans="1:1" x14ac:dyDescent="0.2">
      <c r="A184" s="68"/>
    </row>
    <row r="185" spans="1:1" x14ac:dyDescent="0.2">
      <c r="A185" s="68"/>
    </row>
    <row r="186" spans="1:1" x14ac:dyDescent="0.2">
      <c r="A186" s="68"/>
    </row>
    <row r="187" spans="1:1" x14ac:dyDescent="0.2">
      <c r="A187" s="68"/>
    </row>
    <row r="188" spans="1:1" x14ac:dyDescent="0.2">
      <c r="A188" s="68"/>
    </row>
    <row r="189" spans="1:1" x14ac:dyDescent="0.2">
      <c r="A189" s="68"/>
    </row>
    <row r="190" spans="1:1" x14ac:dyDescent="0.2">
      <c r="A190" s="68"/>
    </row>
    <row r="191" spans="1:1" x14ac:dyDescent="0.2">
      <c r="A191" s="68"/>
    </row>
    <row r="192" spans="1:1" x14ac:dyDescent="0.2">
      <c r="A192" s="68"/>
    </row>
    <row r="193" spans="1:1" x14ac:dyDescent="0.2">
      <c r="A193" s="68"/>
    </row>
    <row r="194" spans="1:1" x14ac:dyDescent="0.2">
      <c r="A194" s="68"/>
    </row>
    <row r="195" spans="1:1" x14ac:dyDescent="0.2">
      <c r="A195" s="68"/>
    </row>
    <row r="196" spans="1:1" x14ac:dyDescent="0.2">
      <c r="A196" s="68"/>
    </row>
    <row r="197" spans="1:1" x14ac:dyDescent="0.2">
      <c r="A197" s="68"/>
    </row>
    <row r="198" spans="1:1" x14ac:dyDescent="0.2">
      <c r="A198" s="68"/>
    </row>
    <row r="199" spans="1:1" x14ac:dyDescent="0.2">
      <c r="A199" s="68"/>
    </row>
    <row r="200" spans="1:1" x14ac:dyDescent="0.2">
      <c r="A200" s="68"/>
    </row>
    <row r="201" spans="1:1" x14ac:dyDescent="0.2">
      <c r="A201" s="68"/>
    </row>
    <row r="202" spans="1:1" x14ac:dyDescent="0.2">
      <c r="A202" s="68"/>
    </row>
    <row r="203" spans="1:1" x14ac:dyDescent="0.2">
      <c r="A203" s="68"/>
    </row>
    <row r="204" spans="1:1" x14ac:dyDescent="0.2">
      <c r="A204" s="68"/>
    </row>
    <row r="205" spans="1:1" x14ac:dyDescent="0.2">
      <c r="A205" s="68"/>
    </row>
    <row r="206" spans="1:1" x14ac:dyDescent="0.2">
      <c r="A206" s="68"/>
    </row>
    <row r="207" spans="1:1" x14ac:dyDescent="0.2">
      <c r="A207" s="68"/>
    </row>
    <row r="208" spans="1:1" x14ac:dyDescent="0.2">
      <c r="A208" s="68"/>
    </row>
    <row r="209" spans="1:1" x14ac:dyDescent="0.2">
      <c r="A209" s="68"/>
    </row>
    <row r="210" spans="1:1" x14ac:dyDescent="0.2">
      <c r="A210" s="68"/>
    </row>
    <row r="211" spans="1:1" x14ac:dyDescent="0.2">
      <c r="A211" s="68"/>
    </row>
    <row r="212" spans="1:1" x14ac:dyDescent="0.2">
      <c r="A212" s="68"/>
    </row>
    <row r="213" spans="1:1" x14ac:dyDescent="0.2">
      <c r="A213" s="68"/>
    </row>
    <row r="214" spans="1:1" x14ac:dyDescent="0.2">
      <c r="A214" s="68"/>
    </row>
    <row r="215" spans="1:1" x14ac:dyDescent="0.2">
      <c r="A215" s="68"/>
    </row>
    <row r="216" spans="1:1" x14ac:dyDescent="0.2">
      <c r="A216" s="68"/>
    </row>
    <row r="217" spans="1:1" x14ac:dyDescent="0.2">
      <c r="A217" s="68"/>
    </row>
    <row r="218" spans="1:1" x14ac:dyDescent="0.2">
      <c r="A218" s="68"/>
    </row>
    <row r="219" spans="1:1" x14ac:dyDescent="0.2">
      <c r="A219" s="68"/>
    </row>
    <row r="220" spans="1:1" x14ac:dyDescent="0.2">
      <c r="A220" s="68"/>
    </row>
    <row r="221" spans="1:1" x14ac:dyDescent="0.2">
      <c r="A221" s="68"/>
    </row>
    <row r="222" spans="1:1" x14ac:dyDescent="0.2">
      <c r="A222" s="68"/>
    </row>
    <row r="223" spans="1:1" x14ac:dyDescent="0.2">
      <c r="A223" s="68"/>
    </row>
    <row r="224" spans="1:1" x14ac:dyDescent="0.2">
      <c r="A224" s="68"/>
    </row>
    <row r="225" spans="1:1" x14ac:dyDescent="0.2">
      <c r="A225" s="68"/>
    </row>
    <row r="226" spans="1:1" x14ac:dyDescent="0.2">
      <c r="A226" s="68"/>
    </row>
    <row r="227" spans="1:1" x14ac:dyDescent="0.2">
      <c r="A227" s="68"/>
    </row>
    <row r="228" spans="1:1" x14ac:dyDescent="0.2">
      <c r="A228" s="68"/>
    </row>
    <row r="229" spans="1:1" x14ac:dyDescent="0.2">
      <c r="A229" s="68"/>
    </row>
    <row r="230" spans="1:1" x14ac:dyDescent="0.2">
      <c r="A230" s="68"/>
    </row>
    <row r="231" spans="1:1" x14ac:dyDescent="0.2">
      <c r="A231" s="68"/>
    </row>
    <row r="232" spans="1:1" x14ac:dyDescent="0.2">
      <c r="A232" s="68"/>
    </row>
    <row r="233" spans="1:1" x14ac:dyDescent="0.2">
      <c r="A233" s="68"/>
    </row>
    <row r="234" spans="1:1" x14ac:dyDescent="0.2">
      <c r="A234" s="68"/>
    </row>
    <row r="235" spans="1:1" x14ac:dyDescent="0.2">
      <c r="A235" s="68"/>
    </row>
    <row r="236" spans="1:1" x14ac:dyDescent="0.2">
      <c r="A236" s="68"/>
    </row>
    <row r="237" spans="1:1" x14ac:dyDescent="0.2">
      <c r="A237" s="68"/>
    </row>
    <row r="238" spans="1:1" x14ac:dyDescent="0.2">
      <c r="A238" s="68"/>
    </row>
    <row r="239" spans="1:1" x14ac:dyDescent="0.2">
      <c r="A239" s="68"/>
    </row>
    <row r="240" spans="1:1" x14ac:dyDescent="0.2">
      <c r="A240" s="68"/>
    </row>
    <row r="241" spans="1:1" x14ac:dyDescent="0.2">
      <c r="A241" s="68"/>
    </row>
    <row r="242" spans="1:1" x14ac:dyDescent="0.2">
      <c r="A242" s="68"/>
    </row>
    <row r="243" spans="1:1" x14ac:dyDescent="0.2">
      <c r="A243" s="68"/>
    </row>
    <row r="244" spans="1:1" x14ac:dyDescent="0.2">
      <c r="A244" s="68"/>
    </row>
    <row r="245" spans="1:1" x14ac:dyDescent="0.2">
      <c r="A245" s="68"/>
    </row>
    <row r="246" spans="1:1" x14ac:dyDescent="0.2">
      <c r="A246" s="68"/>
    </row>
    <row r="247" spans="1:1" x14ac:dyDescent="0.2">
      <c r="A247" s="68"/>
    </row>
    <row r="248" spans="1:1" x14ac:dyDescent="0.2">
      <c r="A248" s="68"/>
    </row>
    <row r="249" spans="1:1" x14ac:dyDescent="0.2">
      <c r="A249" s="68"/>
    </row>
    <row r="250" spans="1:1" x14ac:dyDescent="0.2">
      <c r="A250" s="68"/>
    </row>
    <row r="251" spans="1:1" x14ac:dyDescent="0.2">
      <c r="A251" s="68"/>
    </row>
    <row r="252" spans="1:1" x14ac:dyDescent="0.2">
      <c r="A252" s="68"/>
    </row>
    <row r="253" spans="1:1" x14ac:dyDescent="0.2">
      <c r="A253" s="68"/>
    </row>
    <row r="254" spans="1:1" x14ac:dyDescent="0.2">
      <c r="A254" s="68"/>
    </row>
    <row r="255" spans="1:1" x14ac:dyDescent="0.2">
      <c r="A255" s="68"/>
    </row>
    <row r="256" spans="1:1" x14ac:dyDescent="0.2">
      <c r="A256" s="68"/>
    </row>
    <row r="257" spans="1:1" x14ac:dyDescent="0.2">
      <c r="A257" s="68"/>
    </row>
    <row r="258" spans="1:1" x14ac:dyDescent="0.2">
      <c r="A258" s="68"/>
    </row>
    <row r="259" spans="1:1" x14ac:dyDescent="0.2">
      <c r="A259" s="68"/>
    </row>
    <row r="260" spans="1:1" x14ac:dyDescent="0.2">
      <c r="A260" s="68"/>
    </row>
    <row r="261" spans="1:1" x14ac:dyDescent="0.2">
      <c r="A261" s="68"/>
    </row>
    <row r="262" spans="1:1" x14ac:dyDescent="0.2">
      <c r="A262" s="68"/>
    </row>
    <row r="263" spans="1:1" x14ac:dyDescent="0.2">
      <c r="A263" s="68"/>
    </row>
    <row r="264" spans="1:1" x14ac:dyDescent="0.2">
      <c r="A264" s="68"/>
    </row>
    <row r="265" spans="1:1" x14ac:dyDescent="0.2">
      <c r="A265" s="68"/>
    </row>
    <row r="266" spans="1:1" x14ac:dyDescent="0.2">
      <c r="A266" s="68"/>
    </row>
    <row r="267" spans="1:1" x14ac:dyDescent="0.2">
      <c r="A267" s="68"/>
    </row>
    <row r="268" spans="1:1" x14ac:dyDescent="0.2">
      <c r="A268" s="68"/>
    </row>
  </sheetData>
  <mergeCells count="24">
    <mergeCell ref="A55:E55"/>
    <mergeCell ref="A54:B54"/>
    <mergeCell ref="A1:B1"/>
    <mergeCell ref="AD6:AG6"/>
    <mergeCell ref="AH6:AK6"/>
    <mergeCell ref="V6:Y6"/>
    <mergeCell ref="Z6:AC6"/>
    <mergeCell ref="A4:B4"/>
    <mergeCell ref="N6:Q6"/>
    <mergeCell ref="R6:U6"/>
    <mergeCell ref="A6:A7"/>
    <mergeCell ref="B6:E6"/>
    <mergeCell ref="F6:I6"/>
    <mergeCell ref="J6:M6"/>
    <mergeCell ref="A2:B2"/>
    <mergeCell ref="V9:Y9"/>
    <mergeCell ref="Z9:AC9"/>
    <mergeCell ref="AD9:AG9"/>
    <mergeCell ref="AH9:AK9"/>
    <mergeCell ref="B9:E9"/>
    <mergeCell ref="F9:I9"/>
    <mergeCell ref="J9:M9"/>
    <mergeCell ref="N9:Q9"/>
    <mergeCell ref="R9:U9"/>
  </mergeCells>
  <phoneticPr fontId="0" type="noConversion"/>
  <conditionalFormatting sqref="AY10:IV42 A45:AG53 AL12:AU54 AV11:AV54 AW11:AX52 AL10:AX43 C54:AG54 AY45:IV65536 AH46:AX65536 A1:IV8 A56:AG65536 F55:AG55 A54 A10:M42 R10:AG42 N10:Q33 N35:Q42 AH11:AK42 AH43:AI43 AK43">
    <cfRule type="cellIs" dxfId="23" priority="6" stopIfTrue="1" operator="lessThan">
      <formula>0</formula>
    </cfRule>
  </conditionalFormatting>
  <conditionalFormatting sqref="AH10:AK10">
    <cfRule type="cellIs" dxfId="22" priority="5" stopIfTrue="1" operator="lessThan">
      <formula>0</formula>
    </cfRule>
  </conditionalFormatting>
  <conditionalFormatting sqref="D32:D41">
    <cfRule type="cellIs" dxfId="21" priority="4" stopIfTrue="1" operator="lessThan">
      <formula>0</formula>
    </cfRule>
  </conditionalFormatting>
  <conditionalFormatting sqref="D11:D19">
    <cfRule type="cellIs" dxfId="20" priority="3" stopIfTrue="1" operator="lessThan">
      <formula>0</formula>
    </cfRule>
  </conditionalFormatting>
  <conditionalFormatting sqref="D43:D46">
    <cfRule type="cellIs" dxfId="19" priority="2" stopIfTrue="1" operator="lessThan">
      <formula>0</formula>
    </cfRule>
  </conditionalFormatting>
  <conditionalFormatting sqref="D49:D52">
    <cfRule type="cellIs" dxfId="18" priority="1"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6"/>
  <sheetViews>
    <sheetView view="pageBreakPreview" zoomScaleSheetLayoutView="100" workbookViewId="0">
      <pane xSplit="1" topLeftCell="B1" activePane="topRight" state="frozen"/>
      <selection sqref="A1:AK56"/>
      <selection pane="topRight" activeCell="D51" sqref="D51"/>
    </sheetView>
  </sheetViews>
  <sheetFormatPr defaultRowHeight="12.75" x14ac:dyDescent="0.2"/>
  <cols>
    <col min="1" max="1" width="71.7109375" customWidth="1"/>
    <col min="2" max="2" width="12.42578125" bestFit="1" customWidth="1"/>
    <col min="3" max="4" width="12.7109375" bestFit="1" customWidth="1"/>
    <col min="5" max="5" width="13.5703125" bestFit="1" customWidth="1"/>
    <col min="6" max="6" width="12.42578125" bestFit="1" customWidth="1"/>
    <col min="7" max="7" width="15.28515625" customWidth="1"/>
    <col min="8" max="8" width="13.28515625" customWidth="1"/>
    <col min="9" max="9" width="13.5703125" bestFit="1" customWidth="1"/>
    <col min="10" max="10" width="12.42578125" bestFit="1" customWidth="1"/>
    <col min="11" max="11" width="14.140625" customWidth="1"/>
    <col min="12" max="12" width="13.42578125" customWidth="1"/>
    <col min="13" max="15" width="13.5703125" bestFit="1" customWidth="1"/>
    <col min="16" max="16" width="13.28515625" customWidth="1"/>
    <col min="17" max="18" width="13.5703125" bestFit="1" customWidth="1"/>
    <col min="19" max="19" width="13.7109375" customWidth="1"/>
    <col min="20" max="20" width="13.140625" bestFit="1" customWidth="1"/>
    <col min="21" max="21" width="13.5703125" bestFit="1" customWidth="1"/>
    <col min="22" max="24" width="12.42578125" bestFit="1" customWidth="1"/>
    <col min="25" max="26" width="13.5703125" bestFit="1" customWidth="1"/>
    <col min="27" max="27" width="13.42578125" customWidth="1"/>
    <col min="28" max="28" width="13.5703125" customWidth="1"/>
    <col min="29" max="30" width="13.5703125" bestFit="1" customWidth="1"/>
    <col min="31" max="31" width="13.7109375" customWidth="1"/>
    <col min="32" max="32" width="13.28515625" customWidth="1"/>
    <col min="33" max="34" width="13.5703125" bestFit="1" customWidth="1"/>
    <col min="35" max="35" width="13.28515625" customWidth="1"/>
    <col min="36" max="36" width="13.7109375" customWidth="1"/>
    <col min="37" max="37" width="13.5703125" bestFit="1" customWidth="1"/>
  </cols>
  <sheetData>
    <row r="1" spans="1:37" ht="15.75" x14ac:dyDescent="0.25">
      <c r="A1" s="138" t="s">
        <v>49</v>
      </c>
      <c r="B1" s="138"/>
      <c r="C1" s="21"/>
      <c r="D1" s="21"/>
      <c r="E1" s="21"/>
    </row>
    <row r="2" spans="1:37" ht="15.75" customHeight="1" x14ac:dyDescent="0.25">
      <c r="A2" s="149" t="s">
        <v>86</v>
      </c>
      <c r="B2" s="149"/>
      <c r="C2" s="22"/>
      <c r="D2" s="22"/>
      <c r="E2" s="22"/>
      <c r="F2" s="22"/>
      <c r="G2" s="22"/>
      <c r="H2" s="22"/>
    </row>
    <row r="3" spans="1:37" ht="10.5" customHeight="1" x14ac:dyDescent="0.25">
      <c r="A3" s="23"/>
      <c r="B3" s="23"/>
      <c r="C3" s="23"/>
      <c r="D3" s="23"/>
      <c r="E3" s="23"/>
    </row>
    <row r="4" spans="1:37" ht="14.25" x14ac:dyDescent="0.2">
      <c r="A4" s="143" t="s">
        <v>56</v>
      </c>
      <c r="B4" s="143"/>
      <c r="C4" s="31"/>
      <c r="D4" s="31"/>
      <c r="E4" s="24"/>
    </row>
    <row r="6" spans="1:37" s="6" customFormat="1" ht="30.75" customHeight="1" x14ac:dyDescent="0.2">
      <c r="A6" s="146" t="s">
        <v>39</v>
      </c>
      <c r="B6" s="146" t="s">
        <v>40</v>
      </c>
      <c r="C6" s="146"/>
      <c r="D6" s="146"/>
      <c r="E6" s="146"/>
      <c r="F6" s="147" t="s">
        <v>41</v>
      </c>
      <c r="G6" s="147"/>
      <c r="H6" s="147"/>
      <c r="I6" s="147"/>
      <c r="J6" s="148" t="s">
        <v>42</v>
      </c>
      <c r="K6" s="148"/>
      <c r="L6" s="148"/>
      <c r="M6" s="148"/>
      <c r="N6" s="144" t="s">
        <v>43</v>
      </c>
      <c r="O6" s="144"/>
      <c r="P6" s="144"/>
      <c r="Q6" s="144"/>
      <c r="R6" s="145" t="s">
        <v>44</v>
      </c>
      <c r="S6" s="145"/>
      <c r="T6" s="145"/>
      <c r="U6" s="145"/>
      <c r="V6" s="141" t="s">
        <v>51</v>
      </c>
      <c r="W6" s="141"/>
      <c r="X6" s="141"/>
      <c r="Y6" s="141"/>
      <c r="Z6" s="142" t="s">
        <v>45</v>
      </c>
      <c r="AA6" s="142"/>
      <c r="AB6" s="142"/>
      <c r="AC6" s="142"/>
      <c r="AD6" s="139" t="s">
        <v>46</v>
      </c>
      <c r="AE6" s="139"/>
      <c r="AF6" s="139"/>
      <c r="AG6" s="139"/>
      <c r="AH6" s="153" t="s">
        <v>47</v>
      </c>
      <c r="AI6" s="153"/>
      <c r="AJ6" s="153"/>
      <c r="AK6" s="153"/>
    </row>
    <row r="7" spans="1:37" s="6" customFormat="1" x14ac:dyDescent="0.2">
      <c r="A7" s="146"/>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2">
      <c r="A8" s="16" t="s">
        <v>48</v>
      </c>
      <c r="B8" s="49"/>
      <c r="C8" s="49"/>
      <c r="D8" s="49"/>
      <c r="E8" s="49"/>
      <c r="F8" s="112" t="s">
        <v>72</v>
      </c>
      <c r="G8" s="112" t="s">
        <v>73</v>
      </c>
      <c r="H8" s="112" t="s">
        <v>74</v>
      </c>
      <c r="I8" s="107"/>
      <c r="J8" s="17" t="s">
        <v>75</v>
      </c>
      <c r="K8" s="17" t="s">
        <v>76</v>
      </c>
      <c r="L8" s="17" t="s">
        <v>77</v>
      </c>
      <c r="M8" s="17"/>
      <c r="N8" s="110" t="s">
        <v>75</v>
      </c>
      <c r="O8" s="110" t="s">
        <v>76</v>
      </c>
      <c r="P8" s="110" t="s">
        <v>77</v>
      </c>
      <c r="Q8" s="105"/>
      <c r="R8" s="111" t="s">
        <v>78</v>
      </c>
      <c r="S8" s="111" t="s">
        <v>79</v>
      </c>
      <c r="T8" s="111" t="s">
        <v>80</v>
      </c>
      <c r="U8" s="106"/>
      <c r="V8" s="18"/>
      <c r="W8" s="18"/>
      <c r="X8" s="18"/>
      <c r="Y8" s="18"/>
      <c r="Z8" s="19" t="s">
        <v>78</v>
      </c>
      <c r="AA8" s="19" t="s">
        <v>81</v>
      </c>
      <c r="AB8" s="19" t="s">
        <v>77</v>
      </c>
      <c r="AC8" s="19"/>
      <c r="AD8" s="108" t="s">
        <v>78</v>
      </c>
      <c r="AE8" s="108" t="s">
        <v>81</v>
      </c>
      <c r="AF8" s="108" t="s">
        <v>77</v>
      </c>
      <c r="AG8" s="103"/>
      <c r="AH8" s="109" t="s">
        <v>82</v>
      </c>
      <c r="AI8" s="109" t="s">
        <v>83</v>
      </c>
      <c r="AJ8" s="109" t="s">
        <v>80</v>
      </c>
      <c r="AK8" s="104"/>
    </row>
    <row r="9" spans="1:37" s="79" customFormat="1" x14ac:dyDescent="0.2">
      <c r="A9" s="78"/>
      <c r="B9" s="122" t="s">
        <v>58</v>
      </c>
      <c r="C9" s="123"/>
      <c r="D9" s="123"/>
      <c r="E9" s="124"/>
      <c r="F9" s="125" t="s">
        <v>58</v>
      </c>
      <c r="G9" s="126"/>
      <c r="H9" s="126"/>
      <c r="I9" s="127"/>
      <c r="J9" s="128" t="s">
        <v>58</v>
      </c>
      <c r="K9" s="129"/>
      <c r="L9" s="129"/>
      <c r="M9" s="130"/>
      <c r="N9" s="131" t="s">
        <v>58</v>
      </c>
      <c r="O9" s="132"/>
      <c r="P9" s="132"/>
      <c r="Q9" s="133"/>
      <c r="R9" s="134" t="s">
        <v>58</v>
      </c>
      <c r="S9" s="135"/>
      <c r="T9" s="135"/>
      <c r="U9" s="136"/>
      <c r="V9" s="150" t="s">
        <v>58</v>
      </c>
      <c r="W9" s="151"/>
      <c r="X9" s="151"/>
      <c r="Y9" s="152"/>
      <c r="Z9" s="113" t="s">
        <v>58</v>
      </c>
      <c r="AA9" s="114"/>
      <c r="AB9" s="114"/>
      <c r="AC9" s="115"/>
      <c r="AD9" s="116" t="s">
        <v>58</v>
      </c>
      <c r="AE9" s="117"/>
      <c r="AF9" s="117"/>
      <c r="AG9" s="118"/>
      <c r="AH9" s="119" t="s">
        <v>58</v>
      </c>
      <c r="AI9" s="120"/>
      <c r="AJ9" s="120"/>
      <c r="AK9" s="121"/>
    </row>
    <row r="10" spans="1:37" x14ac:dyDescent="0.2">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2">
      <c r="A11" s="34" t="s">
        <v>6</v>
      </c>
      <c r="B11" s="44">
        <v>1257224</v>
      </c>
      <c r="C11" s="44">
        <v>204185</v>
      </c>
      <c r="D11" s="45">
        <v>606889</v>
      </c>
      <c r="E11" s="46">
        <v>2068298</v>
      </c>
      <c r="F11" s="59">
        <v>140147</v>
      </c>
      <c r="G11" s="59">
        <v>6615</v>
      </c>
      <c r="H11" s="59">
        <v>8689</v>
      </c>
      <c r="I11" s="59">
        <v>155451</v>
      </c>
      <c r="J11" s="60">
        <v>344677</v>
      </c>
      <c r="K11" s="60">
        <v>76647</v>
      </c>
      <c r="L11" s="60">
        <v>133067</v>
      </c>
      <c r="M11" s="60">
        <v>554391</v>
      </c>
      <c r="N11" s="61">
        <v>59650</v>
      </c>
      <c r="O11" s="61">
        <v>3913</v>
      </c>
      <c r="P11" s="61">
        <v>1821</v>
      </c>
      <c r="Q11" s="61">
        <v>65384</v>
      </c>
      <c r="R11" s="62">
        <v>29784</v>
      </c>
      <c r="S11" s="62">
        <v>10584</v>
      </c>
      <c r="T11" s="62">
        <v>15692</v>
      </c>
      <c r="U11" s="62">
        <v>56060</v>
      </c>
      <c r="V11" s="40">
        <v>388577</v>
      </c>
      <c r="W11" s="40">
        <v>72985</v>
      </c>
      <c r="X11" s="40">
        <v>249287</v>
      </c>
      <c r="Y11" s="40">
        <v>710849</v>
      </c>
      <c r="Z11" s="35">
        <v>139129</v>
      </c>
      <c r="AA11" s="35">
        <v>10554</v>
      </c>
      <c r="AB11" s="35">
        <v>40548</v>
      </c>
      <c r="AC11" s="35">
        <v>190231</v>
      </c>
      <c r="AD11" s="36">
        <v>125324</v>
      </c>
      <c r="AE11" s="36">
        <v>19691</v>
      </c>
      <c r="AF11" s="36">
        <v>141413</v>
      </c>
      <c r="AG11" s="36">
        <v>286428</v>
      </c>
      <c r="AH11" s="37">
        <v>29936</v>
      </c>
      <c r="AI11" s="37">
        <v>3196</v>
      </c>
      <c r="AJ11" s="37">
        <v>16372</v>
      </c>
      <c r="AK11" s="37">
        <v>49504</v>
      </c>
    </row>
    <row r="12" spans="1:37" s="38" customFormat="1" x14ac:dyDescent="0.2">
      <c r="A12" s="34" t="s">
        <v>7</v>
      </c>
      <c r="B12" s="44">
        <v>12322</v>
      </c>
      <c r="C12" s="44">
        <v>1091</v>
      </c>
      <c r="D12" s="45">
        <v>2052</v>
      </c>
      <c r="E12" s="46">
        <v>15465</v>
      </c>
      <c r="F12" s="59">
        <v>2940</v>
      </c>
      <c r="G12" s="59">
        <v>43</v>
      </c>
      <c r="H12" s="59">
        <v>80</v>
      </c>
      <c r="I12" s="59">
        <v>3063</v>
      </c>
      <c r="J12" s="60">
        <v>3376</v>
      </c>
      <c r="K12" s="60">
        <v>466</v>
      </c>
      <c r="L12" s="60">
        <v>839</v>
      </c>
      <c r="M12" s="60">
        <v>4681</v>
      </c>
      <c r="N12" s="61">
        <v>641</v>
      </c>
      <c r="O12" s="61">
        <v>155</v>
      </c>
      <c r="P12" s="61">
        <v>99</v>
      </c>
      <c r="Q12" s="61">
        <v>895</v>
      </c>
      <c r="R12" s="62">
        <v>450</v>
      </c>
      <c r="S12" s="62">
        <v>65</v>
      </c>
      <c r="T12" s="62">
        <v>45</v>
      </c>
      <c r="U12" s="62">
        <v>560</v>
      </c>
      <c r="V12" s="40">
        <v>3114</v>
      </c>
      <c r="W12" s="40">
        <v>291</v>
      </c>
      <c r="X12" s="40">
        <v>542</v>
      </c>
      <c r="Y12" s="40">
        <v>3947</v>
      </c>
      <c r="Z12" s="35">
        <v>1399</v>
      </c>
      <c r="AA12" s="35">
        <v>60</v>
      </c>
      <c r="AB12" s="35">
        <v>86</v>
      </c>
      <c r="AC12" s="35">
        <v>1545</v>
      </c>
      <c r="AD12" s="36">
        <v>0</v>
      </c>
      <c r="AE12" s="36">
        <v>0</v>
      </c>
      <c r="AF12" s="36">
        <v>0</v>
      </c>
      <c r="AG12" s="36">
        <v>0</v>
      </c>
      <c r="AH12" s="37">
        <v>402</v>
      </c>
      <c r="AI12" s="37">
        <v>11</v>
      </c>
      <c r="AJ12" s="37">
        <v>361</v>
      </c>
      <c r="AK12" s="37">
        <v>774</v>
      </c>
    </row>
    <row r="13" spans="1:37" s="38" customFormat="1" x14ac:dyDescent="0.2">
      <c r="A13" s="34" t="s">
        <v>8</v>
      </c>
      <c r="B13" s="44">
        <v>20764</v>
      </c>
      <c r="C13" s="44">
        <v>201</v>
      </c>
      <c r="D13" s="45">
        <v>323</v>
      </c>
      <c r="E13" s="46">
        <v>21288</v>
      </c>
      <c r="F13" s="59">
        <v>1027</v>
      </c>
      <c r="G13" s="59">
        <v>0</v>
      </c>
      <c r="H13" s="59">
        <v>0</v>
      </c>
      <c r="I13" s="59">
        <v>1027</v>
      </c>
      <c r="J13" s="60">
        <v>691</v>
      </c>
      <c r="K13" s="60">
        <v>29</v>
      </c>
      <c r="L13" s="60">
        <v>2</v>
      </c>
      <c r="M13" s="60">
        <v>722</v>
      </c>
      <c r="N13" s="61">
        <v>0</v>
      </c>
      <c r="O13" s="61">
        <v>0</v>
      </c>
      <c r="P13" s="61">
        <v>0</v>
      </c>
      <c r="Q13" s="61">
        <v>0</v>
      </c>
      <c r="R13" s="62">
        <v>593</v>
      </c>
      <c r="S13" s="62">
        <v>0</v>
      </c>
      <c r="T13" s="62">
        <v>0</v>
      </c>
      <c r="U13" s="62">
        <v>593</v>
      </c>
      <c r="V13" s="40">
        <v>564</v>
      </c>
      <c r="W13" s="40">
        <v>0</v>
      </c>
      <c r="X13" s="40">
        <v>0</v>
      </c>
      <c r="Y13" s="40">
        <v>564</v>
      </c>
      <c r="Z13" s="35">
        <v>988</v>
      </c>
      <c r="AA13" s="35">
        <v>15</v>
      </c>
      <c r="AB13" s="35">
        <v>1</v>
      </c>
      <c r="AC13" s="35">
        <v>1004</v>
      </c>
      <c r="AD13" s="36">
        <v>16822</v>
      </c>
      <c r="AE13" s="36">
        <v>150</v>
      </c>
      <c r="AF13" s="36">
        <v>311</v>
      </c>
      <c r="AG13" s="36">
        <v>17283</v>
      </c>
      <c r="AH13" s="37">
        <v>79</v>
      </c>
      <c r="AI13" s="37">
        <v>7</v>
      </c>
      <c r="AJ13" s="37">
        <v>9</v>
      </c>
      <c r="AK13" s="37">
        <v>95</v>
      </c>
    </row>
    <row r="14" spans="1:37" s="38" customFormat="1" x14ac:dyDescent="0.2">
      <c r="A14" s="34" t="s">
        <v>9</v>
      </c>
      <c r="B14" s="44">
        <v>1145</v>
      </c>
      <c r="C14" s="44">
        <v>137</v>
      </c>
      <c r="D14" s="45">
        <v>2237</v>
      </c>
      <c r="E14" s="46">
        <v>3519</v>
      </c>
      <c r="F14" s="59">
        <v>234</v>
      </c>
      <c r="G14" s="59">
        <v>0</v>
      </c>
      <c r="H14" s="59">
        <v>0</v>
      </c>
      <c r="I14" s="59">
        <v>234</v>
      </c>
      <c r="J14" s="60">
        <v>200</v>
      </c>
      <c r="K14" s="60">
        <v>10</v>
      </c>
      <c r="L14" s="60">
        <v>9</v>
      </c>
      <c r="M14" s="60">
        <v>219</v>
      </c>
      <c r="N14" s="61">
        <v>0</v>
      </c>
      <c r="O14" s="61">
        <v>0</v>
      </c>
      <c r="P14" s="61">
        <v>0</v>
      </c>
      <c r="Q14" s="61">
        <v>0</v>
      </c>
      <c r="R14" s="62">
        <v>0</v>
      </c>
      <c r="S14" s="62">
        <v>73</v>
      </c>
      <c r="T14" s="62">
        <v>0</v>
      </c>
      <c r="U14" s="62">
        <v>73</v>
      </c>
      <c r="V14" s="40">
        <v>184</v>
      </c>
      <c r="W14" s="40">
        <v>0</v>
      </c>
      <c r="X14" s="40">
        <v>2228</v>
      </c>
      <c r="Y14" s="40">
        <v>2412</v>
      </c>
      <c r="Z14" s="35">
        <v>10</v>
      </c>
      <c r="AA14" s="35">
        <v>0</v>
      </c>
      <c r="AB14" s="35">
        <v>0</v>
      </c>
      <c r="AC14" s="35">
        <v>10</v>
      </c>
      <c r="AD14" s="36">
        <v>361</v>
      </c>
      <c r="AE14" s="36">
        <v>0</v>
      </c>
      <c r="AF14" s="36">
        <v>0</v>
      </c>
      <c r="AG14" s="36">
        <v>361</v>
      </c>
      <c r="AH14" s="37">
        <v>156</v>
      </c>
      <c r="AI14" s="37">
        <v>54</v>
      </c>
      <c r="AJ14" s="37">
        <v>0</v>
      </c>
      <c r="AK14" s="37">
        <v>210</v>
      </c>
    </row>
    <row r="15" spans="1:37" s="38" customFormat="1" x14ac:dyDescent="0.2">
      <c r="A15" s="34" t="s">
        <v>10</v>
      </c>
      <c r="B15" s="44">
        <v>2230</v>
      </c>
      <c r="C15" s="44">
        <v>222</v>
      </c>
      <c r="D15" s="45">
        <v>665</v>
      </c>
      <c r="E15" s="46">
        <v>3117</v>
      </c>
      <c r="F15" s="59">
        <v>37</v>
      </c>
      <c r="G15" s="59">
        <v>3</v>
      </c>
      <c r="H15" s="59">
        <v>1</v>
      </c>
      <c r="I15" s="59">
        <v>41</v>
      </c>
      <c r="J15" s="60">
        <v>278</v>
      </c>
      <c r="K15" s="60">
        <v>56</v>
      </c>
      <c r="L15" s="60">
        <v>228</v>
      </c>
      <c r="M15" s="60">
        <v>562</v>
      </c>
      <c r="N15" s="61">
        <v>1</v>
      </c>
      <c r="O15" s="61">
        <v>0</v>
      </c>
      <c r="P15" s="61">
        <v>16</v>
      </c>
      <c r="Q15" s="61">
        <v>17</v>
      </c>
      <c r="R15" s="62">
        <v>265</v>
      </c>
      <c r="S15" s="62">
        <v>0</v>
      </c>
      <c r="T15" s="62">
        <v>0</v>
      </c>
      <c r="U15" s="62">
        <v>265</v>
      </c>
      <c r="V15" s="40">
        <v>254</v>
      </c>
      <c r="W15" s="40">
        <v>84</v>
      </c>
      <c r="X15" s="40">
        <v>154</v>
      </c>
      <c r="Y15" s="40">
        <v>492</v>
      </c>
      <c r="Z15" s="35">
        <v>1161</v>
      </c>
      <c r="AA15" s="35">
        <v>11</v>
      </c>
      <c r="AB15" s="35">
        <v>170</v>
      </c>
      <c r="AC15" s="35">
        <v>1342</v>
      </c>
      <c r="AD15" s="36">
        <v>0</v>
      </c>
      <c r="AE15" s="36">
        <v>0</v>
      </c>
      <c r="AF15" s="36">
        <v>0</v>
      </c>
      <c r="AG15" s="36">
        <v>0</v>
      </c>
      <c r="AH15" s="37">
        <v>234</v>
      </c>
      <c r="AI15" s="37">
        <v>68</v>
      </c>
      <c r="AJ15" s="37">
        <v>96</v>
      </c>
      <c r="AK15" s="37">
        <v>398</v>
      </c>
    </row>
    <row r="16" spans="1:37" s="38" customFormat="1" x14ac:dyDescent="0.2">
      <c r="A16" s="34" t="s">
        <v>11</v>
      </c>
      <c r="B16" s="44">
        <v>1676</v>
      </c>
      <c r="C16" s="44">
        <v>168</v>
      </c>
      <c r="D16" s="45">
        <v>305</v>
      </c>
      <c r="E16" s="46">
        <v>2149</v>
      </c>
      <c r="F16" s="59">
        <v>38</v>
      </c>
      <c r="G16" s="59">
        <v>61</v>
      </c>
      <c r="H16" s="59">
        <v>40</v>
      </c>
      <c r="I16" s="59">
        <v>139</v>
      </c>
      <c r="J16" s="60">
        <v>250</v>
      </c>
      <c r="K16" s="60">
        <v>59</v>
      </c>
      <c r="L16" s="60">
        <v>19</v>
      </c>
      <c r="M16" s="60">
        <v>328</v>
      </c>
      <c r="N16" s="61">
        <v>49</v>
      </c>
      <c r="O16" s="61">
        <v>0</v>
      </c>
      <c r="P16" s="61">
        <v>0</v>
      </c>
      <c r="Q16" s="61">
        <v>49</v>
      </c>
      <c r="R16" s="62">
        <v>78</v>
      </c>
      <c r="S16" s="62">
        <v>0</v>
      </c>
      <c r="T16" s="62">
        <v>0</v>
      </c>
      <c r="U16" s="62">
        <v>78</v>
      </c>
      <c r="V16" s="40">
        <v>1067</v>
      </c>
      <c r="W16" s="40">
        <v>8</v>
      </c>
      <c r="X16" s="40">
        <v>0</v>
      </c>
      <c r="Y16" s="40">
        <v>1075</v>
      </c>
      <c r="Z16" s="35">
        <v>165</v>
      </c>
      <c r="AA16" s="35">
        <v>32</v>
      </c>
      <c r="AB16" s="35">
        <v>13</v>
      </c>
      <c r="AC16" s="35">
        <v>210</v>
      </c>
      <c r="AD16" s="36">
        <v>0</v>
      </c>
      <c r="AE16" s="36">
        <v>0</v>
      </c>
      <c r="AF16" s="36">
        <v>0</v>
      </c>
      <c r="AG16" s="36">
        <v>0</v>
      </c>
      <c r="AH16" s="37">
        <v>29</v>
      </c>
      <c r="AI16" s="37">
        <v>8</v>
      </c>
      <c r="AJ16" s="37">
        <v>233</v>
      </c>
      <c r="AK16" s="37">
        <v>270</v>
      </c>
    </row>
    <row r="17" spans="1:37" s="38" customFormat="1" x14ac:dyDescent="0.2">
      <c r="A17" s="34" t="s">
        <v>12</v>
      </c>
      <c r="B17" s="44">
        <v>84953</v>
      </c>
      <c r="C17" s="44">
        <v>1493</v>
      </c>
      <c r="D17" s="45">
        <v>4399</v>
      </c>
      <c r="E17" s="46">
        <v>90845</v>
      </c>
      <c r="F17" s="59">
        <v>6237</v>
      </c>
      <c r="G17" s="59">
        <v>61</v>
      </c>
      <c r="H17" s="59">
        <v>207</v>
      </c>
      <c r="I17" s="59">
        <v>6505</v>
      </c>
      <c r="J17" s="60">
        <v>6236</v>
      </c>
      <c r="K17" s="60">
        <v>981</v>
      </c>
      <c r="L17" s="60">
        <v>1152</v>
      </c>
      <c r="M17" s="60">
        <v>8369</v>
      </c>
      <c r="N17" s="61">
        <v>1218</v>
      </c>
      <c r="O17" s="61">
        <v>0</v>
      </c>
      <c r="P17" s="61">
        <v>27</v>
      </c>
      <c r="Q17" s="61">
        <v>1245</v>
      </c>
      <c r="R17" s="62">
        <v>919</v>
      </c>
      <c r="S17" s="62">
        <v>9</v>
      </c>
      <c r="T17" s="62">
        <v>16</v>
      </c>
      <c r="U17" s="62">
        <v>944</v>
      </c>
      <c r="V17" s="40">
        <v>3382</v>
      </c>
      <c r="W17" s="40">
        <v>141</v>
      </c>
      <c r="X17" s="40">
        <v>188</v>
      </c>
      <c r="Y17" s="40">
        <v>3711</v>
      </c>
      <c r="Z17" s="35">
        <v>1496</v>
      </c>
      <c r="AA17" s="35">
        <v>65</v>
      </c>
      <c r="AB17" s="35">
        <v>103</v>
      </c>
      <c r="AC17" s="35">
        <v>1664</v>
      </c>
      <c r="AD17" s="36">
        <v>65355</v>
      </c>
      <c r="AE17" s="36">
        <v>221</v>
      </c>
      <c r="AF17" s="36">
        <v>2681</v>
      </c>
      <c r="AG17" s="36">
        <v>68257</v>
      </c>
      <c r="AH17" s="37">
        <v>110</v>
      </c>
      <c r="AI17" s="37">
        <v>15</v>
      </c>
      <c r="AJ17" s="37">
        <v>25</v>
      </c>
      <c r="AK17" s="37">
        <v>150</v>
      </c>
    </row>
    <row r="18" spans="1:37" s="38" customFormat="1" x14ac:dyDescent="0.2">
      <c r="A18" s="34" t="s">
        <v>13</v>
      </c>
      <c r="B18" s="44">
        <v>30591</v>
      </c>
      <c r="C18" s="44">
        <v>4504</v>
      </c>
      <c r="D18" s="45">
        <v>12360</v>
      </c>
      <c r="E18" s="46">
        <v>47455</v>
      </c>
      <c r="F18" s="59">
        <v>7585</v>
      </c>
      <c r="G18" s="59">
        <v>191</v>
      </c>
      <c r="H18" s="59">
        <v>49</v>
      </c>
      <c r="I18" s="59">
        <v>7825</v>
      </c>
      <c r="J18" s="60">
        <v>5268</v>
      </c>
      <c r="K18" s="60">
        <v>1726</v>
      </c>
      <c r="L18" s="60">
        <v>2448</v>
      </c>
      <c r="M18" s="60">
        <v>9442</v>
      </c>
      <c r="N18" s="61">
        <v>444</v>
      </c>
      <c r="O18" s="61">
        <v>36</v>
      </c>
      <c r="P18" s="61">
        <v>58</v>
      </c>
      <c r="Q18" s="61">
        <v>538</v>
      </c>
      <c r="R18" s="62">
        <v>652</v>
      </c>
      <c r="S18" s="62">
        <v>718</v>
      </c>
      <c r="T18" s="62">
        <v>29</v>
      </c>
      <c r="U18" s="62">
        <v>1399</v>
      </c>
      <c r="V18" s="40">
        <v>5002</v>
      </c>
      <c r="W18" s="40">
        <v>759</v>
      </c>
      <c r="X18" s="40">
        <v>3186</v>
      </c>
      <c r="Y18" s="40">
        <v>8947</v>
      </c>
      <c r="Z18" s="35">
        <v>5387</v>
      </c>
      <c r="AA18" s="35">
        <v>44</v>
      </c>
      <c r="AB18" s="35">
        <v>400</v>
      </c>
      <c r="AC18" s="35">
        <v>5831</v>
      </c>
      <c r="AD18" s="36">
        <v>5504</v>
      </c>
      <c r="AE18" s="36">
        <v>887</v>
      </c>
      <c r="AF18" s="36">
        <v>5432</v>
      </c>
      <c r="AG18" s="36">
        <v>11823</v>
      </c>
      <c r="AH18" s="37">
        <v>749</v>
      </c>
      <c r="AI18" s="37">
        <v>143</v>
      </c>
      <c r="AJ18" s="37">
        <v>758</v>
      </c>
      <c r="AK18" s="37">
        <v>1650</v>
      </c>
    </row>
    <row r="19" spans="1:37" s="100" customFormat="1" x14ac:dyDescent="0.2">
      <c r="A19" s="39" t="s">
        <v>14</v>
      </c>
      <c r="B19" s="84">
        <v>1410905</v>
      </c>
      <c r="C19" s="84">
        <v>212001</v>
      </c>
      <c r="D19" s="85">
        <v>629230</v>
      </c>
      <c r="E19" s="86">
        <v>2252136</v>
      </c>
      <c r="F19" s="87">
        <v>158245</v>
      </c>
      <c r="G19" s="87">
        <v>6974</v>
      </c>
      <c r="H19" s="87">
        <v>9066</v>
      </c>
      <c r="I19" s="87">
        <v>174285</v>
      </c>
      <c r="J19" s="88">
        <v>360976</v>
      </c>
      <c r="K19" s="88">
        <v>79974</v>
      </c>
      <c r="L19" s="88">
        <v>137764</v>
      </c>
      <c r="M19" s="88">
        <v>578714</v>
      </c>
      <c r="N19" s="89">
        <v>62003</v>
      </c>
      <c r="O19" s="89">
        <v>4104</v>
      </c>
      <c r="P19" s="89">
        <v>2021</v>
      </c>
      <c r="Q19" s="89">
        <v>68128</v>
      </c>
      <c r="R19" s="90">
        <v>32741</v>
      </c>
      <c r="S19" s="90">
        <v>11449</v>
      </c>
      <c r="T19" s="90">
        <v>15782</v>
      </c>
      <c r="U19" s="90">
        <v>59972</v>
      </c>
      <c r="V19" s="96">
        <v>402144</v>
      </c>
      <c r="W19" s="96">
        <v>74268</v>
      </c>
      <c r="X19" s="96">
        <v>255585</v>
      </c>
      <c r="Y19" s="96">
        <v>731997</v>
      </c>
      <c r="Z19" s="97">
        <v>149735</v>
      </c>
      <c r="AA19" s="97">
        <v>10781</v>
      </c>
      <c r="AB19" s="97">
        <v>41321</v>
      </c>
      <c r="AC19" s="97">
        <v>201837</v>
      </c>
      <c r="AD19" s="98">
        <v>213366</v>
      </c>
      <c r="AE19" s="98">
        <v>20949</v>
      </c>
      <c r="AF19" s="98">
        <v>149837</v>
      </c>
      <c r="AG19" s="98">
        <v>384152</v>
      </c>
      <c r="AH19" s="99">
        <v>31695</v>
      </c>
      <c r="AI19" s="99">
        <v>3502</v>
      </c>
      <c r="AJ19" s="99">
        <v>17854</v>
      </c>
      <c r="AK19" s="99">
        <v>53051</v>
      </c>
    </row>
    <row r="20" spans="1:37" s="38" customFormat="1" x14ac:dyDescent="0.2">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2">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2">
      <c r="A22" s="34" t="s">
        <v>16</v>
      </c>
      <c r="B22" s="44">
        <v>184221</v>
      </c>
      <c r="C22" s="44">
        <v>24188</v>
      </c>
      <c r="D22" s="45">
        <v>31605</v>
      </c>
      <c r="E22" s="46">
        <v>240014</v>
      </c>
      <c r="F22" s="59">
        <v>20931</v>
      </c>
      <c r="G22" s="59">
        <v>719</v>
      </c>
      <c r="H22" s="59">
        <v>210</v>
      </c>
      <c r="I22" s="59">
        <v>21860</v>
      </c>
      <c r="J22" s="60">
        <v>102150</v>
      </c>
      <c r="K22" s="60">
        <v>23015</v>
      </c>
      <c r="L22" s="60">
        <v>25658</v>
      </c>
      <c r="M22" s="60">
        <v>150823</v>
      </c>
      <c r="N22" s="61">
        <v>34108</v>
      </c>
      <c r="O22" s="61">
        <v>55</v>
      </c>
      <c r="P22" s="61">
        <v>51</v>
      </c>
      <c r="Q22" s="61">
        <v>34214</v>
      </c>
      <c r="R22" s="62">
        <v>4796</v>
      </c>
      <c r="S22" s="62">
        <v>0</v>
      </c>
      <c r="T22" s="62">
        <v>78</v>
      </c>
      <c r="U22" s="62">
        <v>4874</v>
      </c>
      <c r="V22" s="40">
        <v>15604</v>
      </c>
      <c r="W22" s="40">
        <v>153</v>
      </c>
      <c r="X22" s="40">
        <v>5182</v>
      </c>
      <c r="Y22" s="40">
        <v>20939</v>
      </c>
      <c r="Z22" s="35">
        <v>3471</v>
      </c>
      <c r="AA22" s="35">
        <v>107</v>
      </c>
      <c r="AB22" s="35">
        <v>5</v>
      </c>
      <c r="AC22" s="35">
        <v>3583</v>
      </c>
      <c r="AD22" s="36">
        <v>2468</v>
      </c>
      <c r="AE22" s="36">
        <v>124</v>
      </c>
      <c r="AF22" s="36">
        <v>138</v>
      </c>
      <c r="AG22" s="36">
        <v>2730</v>
      </c>
      <c r="AH22" s="37">
        <v>693</v>
      </c>
      <c r="AI22" s="37">
        <v>15</v>
      </c>
      <c r="AJ22" s="37">
        <v>283</v>
      </c>
      <c r="AK22" s="37">
        <v>991</v>
      </c>
    </row>
    <row r="23" spans="1:37" s="38" customFormat="1" x14ac:dyDescent="0.2">
      <c r="A23" s="34" t="s">
        <v>17</v>
      </c>
      <c r="B23" s="44">
        <v>94013</v>
      </c>
      <c r="C23" s="44">
        <v>7703</v>
      </c>
      <c r="D23" s="45">
        <v>9430</v>
      </c>
      <c r="E23" s="46">
        <v>111146</v>
      </c>
      <c r="F23" s="59">
        <v>49716</v>
      </c>
      <c r="G23" s="59">
        <v>235</v>
      </c>
      <c r="H23" s="59">
        <v>0</v>
      </c>
      <c r="I23" s="59">
        <v>49951</v>
      </c>
      <c r="J23" s="60">
        <v>26314</v>
      </c>
      <c r="K23" s="60">
        <v>5442</v>
      </c>
      <c r="L23" s="60">
        <v>4519</v>
      </c>
      <c r="M23" s="60">
        <v>36275</v>
      </c>
      <c r="N23" s="61">
        <v>14</v>
      </c>
      <c r="O23" s="61">
        <v>0</v>
      </c>
      <c r="P23" s="61">
        <v>0</v>
      </c>
      <c r="Q23" s="61">
        <v>14</v>
      </c>
      <c r="R23" s="62">
        <v>11492</v>
      </c>
      <c r="S23" s="62">
        <v>1999</v>
      </c>
      <c r="T23" s="62">
        <v>0</v>
      </c>
      <c r="U23" s="62">
        <v>13491</v>
      </c>
      <c r="V23" s="40">
        <v>1715</v>
      </c>
      <c r="W23" s="40">
        <v>0</v>
      </c>
      <c r="X23" s="40">
        <v>4762</v>
      </c>
      <c r="Y23" s="40">
        <v>6477</v>
      </c>
      <c r="Z23" s="35">
        <v>864</v>
      </c>
      <c r="AA23" s="35">
        <v>0</v>
      </c>
      <c r="AB23" s="35">
        <v>6</v>
      </c>
      <c r="AC23" s="35">
        <v>870</v>
      </c>
      <c r="AD23" s="36">
        <v>3881</v>
      </c>
      <c r="AE23" s="36">
        <v>26</v>
      </c>
      <c r="AF23" s="36">
        <v>143</v>
      </c>
      <c r="AG23" s="36">
        <v>4050</v>
      </c>
      <c r="AH23" s="37">
        <v>17</v>
      </c>
      <c r="AI23" s="37">
        <v>1</v>
      </c>
      <c r="AJ23" s="37">
        <v>0</v>
      </c>
      <c r="AK23" s="37">
        <v>18</v>
      </c>
    </row>
    <row r="24" spans="1:37" s="38" customFormat="1" x14ac:dyDescent="0.2">
      <c r="A24" s="34" t="s">
        <v>18</v>
      </c>
      <c r="B24" s="44">
        <v>394243</v>
      </c>
      <c r="C24" s="44">
        <v>79938</v>
      </c>
      <c r="D24" s="45">
        <v>150500</v>
      </c>
      <c r="E24" s="46">
        <v>624681</v>
      </c>
      <c r="F24" s="59">
        <v>38003</v>
      </c>
      <c r="G24" s="59">
        <v>1739</v>
      </c>
      <c r="H24" s="59">
        <v>218</v>
      </c>
      <c r="I24" s="59">
        <v>39960</v>
      </c>
      <c r="J24" s="60">
        <v>136290</v>
      </c>
      <c r="K24" s="60">
        <v>35423</v>
      </c>
      <c r="L24" s="60">
        <v>40037</v>
      </c>
      <c r="M24" s="60">
        <v>211750</v>
      </c>
      <c r="N24" s="61">
        <v>207</v>
      </c>
      <c r="O24" s="61">
        <v>9</v>
      </c>
      <c r="P24" s="61">
        <v>5</v>
      </c>
      <c r="Q24" s="61">
        <v>221</v>
      </c>
      <c r="R24" s="62">
        <v>2067</v>
      </c>
      <c r="S24" s="62">
        <v>2029</v>
      </c>
      <c r="T24" s="62">
        <v>1001</v>
      </c>
      <c r="U24" s="62">
        <v>5097</v>
      </c>
      <c r="V24" s="40">
        <v>202801</v>
      </c>
      <c r="W24" s="40">
        <v>38520</v>
      </c>
      <c r="X24" s="40">
        <v>99375</v>
      </c>
      <c r="Y24" s="40">
        <v>340696</v>
      </c>
      <c r="Z24" s="35">
        <v>7641</v>
      </c>
      <c r="AA24" s="35">
        <v>207</v>
      </c>
      <c r="AB24" s="35">
        <v>1076</v>
      </c>
      <c r="AC24" s="35">
        <v>8924</v>
      </c>
      <c r="AD24" s="36">
        <v>6465</v>
      </c>
      <c r="AE24" s="36">
        <v>1911</v>
      </c>
      <c r="AF24" s="36">
        <v>8425</v>
      </c>
      <c r="AG24" s="36">
        <v>16801</v>
      </c>
      <c r="AH24" s="37">
        <v>769</v>
      </c>
      <c r="AI24" s="37">
        <v>100</v>
      </c>
      <c r="AJ24" s="37">
        <v>363</v>
      </c>
      <c r="AK24" s="37">
        <v>1232</v>
      </c>
    </row>
    <row r="25" spans="1:37" s="100" customFormat="1" x14ac:dyDescent="0.2">
      <c r="A25" s="39" t="s">
        <v>19</v>
      </c>
      <c r="B25" s="84">
        <v>672477</v>
      </c>
      <c r="C25" s="84">
        <v>111829</v>
      </c>
      <c r="D25" s="85">
        <v>191535</v>
      </c>
      <c r="E25" s="86">
        <v>975841</v>
      </c>
      <c r="F25" s="87">
        <v>108650</v>
      </c>
      <c r="G25" s="87">
        <v>2693</v>
      </c>
      <c r="H25" s="87">
        <v>428</v>
      </c>
      <c r="I25" s="87">
        <v>111771</v>
      </c>
      <c r="J25" s="88">
        <v>264754</v>
      </c>
      <c r="K25" s="88">
        <v>63880</v>
      </c>
      <c r="L25" s="88">
        <v>70214</v>
      </c>
      <c r="M25" s="88">
        <v>398848</v>
      </c>
      <c r="N25" s="89">
        <v>34329</v>
      </c>
      <c r="O25" s="89">
        <v>64</v>
      </c>
      <c r="P25" s="89">
        <v>56</v>
      </c>
      <c r="Q25" s="89">
        <v>34449</v>
      </c>
      <c r="R25" s="90">
        <v>18355</v>
      </c>
      <c r="S25" s="90">
        <v>4028</v>
      </c>
      <c r="T25" s="90">
        <v>1079</v>
      </c>
      <c r="U25" s="90">
        <v>23462</v>
      </c>
      <c r="V25" s="96">
        <v>220120</v>
      </c>
      <c r="W25" s="96">
        <v>38673</v>
      </c>
      <c r="X25" s="96">
        <v>109319</v>
      </c>
      <c r="Y25" s="96">
        <v>368112</v>
      </c>
      <c r="Z25" s="97">
        <v>11976</v>
      </c>
      <c r="AA25" s="97">
        <v>314</v>
      </c>
      <c r="AB25" s="97">
        <v>1087</v>
      </c>
      <c r="AC25" s="97">
        <v>13377</v>
      </c>
      <c r="AD25" s="98">
        <v>12814</v>
      </c>
      <c r="AE25" s="98">
        <v>2061</v>
      </c>
      <c r="AF25" s="98">
        <v>8706</v>
      </c>
      <c r="AG25" s="98">
        <v>23581</v>
      </c>
      <c r="AH25" s="99">
        <v>1479</v>
      </c>
      <c r="AI25" s="99">
        <v>116</v>
      </c>
      <c r="AJ25" s="99">
        <v>646</v>
      </c>
      <c r="AK25" s="99">
        <v>2241</v>
      </c>
    </row>
    <row r="26" spans="1:37" s="38" customFormat="1" x14ac:dyDescent="0.2">
      <c r="A26" s="34" t="s">
        <v>4</v>
      </c>
      <c r="B26" s="44">
        <v>189604</v>
      </c>
      <c r="C26" s="44">
        <v>21133</v>
      </c>
      <c r="D26" s="45">
        <v>35074</v>
      </c>
      <c r="E26" s="46">
        <v>245811</v>
      </c>
      <c r="F26" s="59">
        <v>21360</v>
      </c>
      <c r="G26" s="59">
        <v>718</v>
      </c>
      <c r="H26" s="59">
        <v>209</v>
      </c>
      <c r="I26" s="59">
        <v>22287</v>
      </c>
      <c r="J26" s="60">
        <v>103871</v>
      </c>
      <c r="K26" s="60">
        <v>19997</v>
      </c>
      <c r="L26" s="60">
        <v>30975</v>
      </c>
      <c r="M26" s="60">
        <v>154843</v>
      </c>
      <c r="N26" s="61">
        <v>36680</v>
      </c>
      <c r="O26" s="61">
        <v>48</v>
      </c>
      <c r="P26" s="61">
        <v>51</v>
      </c>
      <c r="Q26" s="61">
        <v>36779</v>
      </c>
      <c r="R26" s="62">
        <v>4861</v>
      </c>
      <c r="S26" s="62">
        <v>0</v>
      </c>
      <c r="T26" s="62">
        <v>78</v>
      </c>
      <c r="U26" s="62">
        <v>4939</v>
      </c>
      <c r="V26" s="40">
        <v>15242</v>
      </c>
      <c r="W26" s="40">
        <v>129</v>
      </c>
      <c r="X26" s="40">
        <v>3283</v>
      </c>
      <c r="Y26" s="40">
        <v>18654</v>
      </c>
      <c r="Z26" s="35">
        <v>4139</v>
      </c>
      <c r="AA26" s="35">
        <v>107</v>
      </c>
      <c r="AB26" s="35">
        <v>5</v>
      </c>
      <c r="AC26" s="35">
        <v>4251</v>
      </c>
      <c r="AD26" s="36">
        <v>2727</v>
      </c>
      <c r="AE26" s="36">
        <v>119</v>
      </c>
      <c r="AF26" s="36">
        <v>138</v>
      </c>
      <c r="AG26" s="36">
        <v>2984</v>
      </c>
      <c r="AH26" s="37">
        <v>724</v>
      </c>
      <c r="AI26" s="37">
        <v>15</v>
      </c>
      <c r="AJ26" s="37">
        <v>335</v>
      </c>
      <c r="AK26" s="37">
        <v>1074</v>
      </c>
    </row>
    <row r="27" spans="1:37" s="38" customFormat="1" x14ac:dyDescent="0.2">
      <c r="A27" s="34" t="s">
        <v>20</v>
      </c>
      <c r="B27" s="44">
        <v>98915</v>
      </c>
      <c r="C27" s="44">
        <v>7576</v>
      </c>
      <c r="D27" s="45">
        <v>10030</v>
      </c>
      <c r="E27" s="46">
        <v>116521</v>
      </c>
      <c r="F27" s="59">
        <v>54854</v>
      </c>
      <c r="G27" s="59">
        <v>404</v>
      </c>
      <c r="H27" s="59">
        <v>1</v>
      </c>
      <c r="I27" s="59">
        <v>55259</v>
      </c>
      <c r="J27" s="60">
        <v>26590</v>
      </c>
      <c r="K27" s="60">
        <v>5328</v>
      </c>
      <c r="L27" s="60">
        <v>5118</v>
      </c>
      <c r="M27" s="60">
        <v>37036</v>
      </c>
      <c r="N27" s="61">
        <v>10</v>
      </c>
      <c r="O27" s="61">
        <v>0</v>
      </c>
      <c r="P27" s="61">
        <v>0</v>
      </c>
      <c r="Q27" s="61">
        <v>10</v>
      </c>
      <c r="R27" s="62">
        <v>11159</v>
      </c>
      <c r="S27" s="62">
        <v>1828</v>
      </c>
      <c r="T27" s="62">
        <v>0</v>
      </c>
      <c r="U27" s="62">
        <v>12987</v>
      </c>
      <c r="V27" s="40">
        <v>1669</v>
      </c>
      <c r="W27" s="40">
        <v>0</v>
      </c>
      <c r="X27" s="40">
        <v>4762</v>
      </c>
      <c r="Y27" s="40">
        <v>6431</v>
      </c>
      <c r="Z27" s="35">
        <v>770</v>
      </c>
      <c r="AA27" s="35">
        <v>0</v>
      </c>
      <c r="AB27" s="35">
        <v>6</v>
      </c>
      <c r="AC27" s="35">
        <v>776</v>
      </c>
      <c r="AD27" s="36">
        <v>3845</v>
      </c>
      <c r="AE27" s="36">
        <v>15</v>
      </c>
      <c r="AF27" s="36">
        <v>143</v>
      </c>
      <c r="AG27" s="36">
        <v>4003</v>
      </c>
      <c r="AH27" s="37">
        <v>18</v>
      </c>
      <c r="AI27" s="37">
        <v>1</v>
      </c>
      <c r="AJ27" s="37">
        <v>0</v>
      </c>
      <c r="AK27" s="37">
        <v>19</v>
      </c>
    </row>
    <row r="28" spans="1:37" s="38" customFormat="1" x14ac:dyDescent="0.2">
      <c r="A28" s="34" t="s">
        <v>21</v>
      </c>
      <c r="B28" s="44">
        <v>395661</v>
      </c>
      <c r="C28" s="44">
        <v>89372</v>
      </c>
      <c r="D28" s="45">
        <v>160763</v>
      </c>
      <c r="E28" s="46">
        <v>645796</v>
      </c>
      <c r="F28" s="59">
        <v>37448</v>
      </c>
      <c r="G28" s="59">
        <v>1864</v>
      </c>
      <c r="H28" s="59">
        <v>237</v>
      </c>
      <c r="I28" s="59">
        <v>39549</v>
      </c>
      <c r="J28" s="60">
        <v>137824</v>
      </c>
      <c r="K28" s="60">
        <v>45723</v>
      </c>
      <c r="L28" s="60">
        <v>37034</v>
      </c>
      <c r="M28" s="60">
        <v>220581</v>
      </c>
      <c r="N28" s="61">
        <v>228</v>
      </c>
      <c r="O28" s="61">
        <v>7</v>
      </c>
      <c r="P28" s="61">
        <v>6</v>
      </c>
      <c r="Q28" s="61">
        <v>241</v>
      </c>
      <c r="R28" s="62">
        <v>2193</v>
      </c>
      <c r="S28" s="62">
        <v>1985</v>
      </c>
      <c r="T28" s="62">
        <v>1294</v>
      </c>
      <c r="U28" s="62">
        <v>5472</v>
      </c>
      <c r="V28" s="40">
        <v>201993</v>
      </c>
      <c r="W28" s="40">
        <v>37617</v>
      </c>
      <c r="X28" s="40">
        <v>112780</v>
      </c>
      <c r="Y28" s="40">
        <v>352390</v>
      </c>
      <c r="Z28" s="35">
        <v>8041</v>
      </c>
      <c r="AA28" s="35">
        <v>217</v>
      </c>
      <c r="AB28" s="35">
        <v>985</v>
      </c>
      <c r="AC28" s="35">
        <v>9243</v>
      </c>
      <c r="AD28" s="36">
        <v>6456</v>
      </c>
      <c r="AE28" s="36">
        <v>1878</v>
      </c>
      <c r="AF28" s="36">
        <v>8081</v>
      </c>
      <c r="AG28" s="36">
        <v>16415</v>
      </c>
      <c r="AH28" s="37">
        <v>1478</v>
      </c>
      <c r="AI28" s="37">
        <v>81</v>
      </c>
      <c r="AJ28" s="37">
        <v>346</v>
      </c>
      <c r="AK28" s="37">
        <v>1905</v>
      </c>
    </row>
    <row r="29" spans="1:37" s="100" customFormat="1" x14ac:dyDescent="0.2">
      <c r="A29" s="39" t="s">
        <v>22</v>
      </c>
      <c r="B29" s="84">
        <v>684180</v>
      </c>
      <c r="C29" s="84">
        <v>118081</v>
      </c>
      <c r="D29" s="85">
        <v>205867</v>
      </c>
      <c r="E29" s="86">
        <v>1008128</v>
      </c>
      <c r="F29" s="87">
        <v>113662</v>
      </c>
      <c r="G29" s="87">
        <v>2986</v>
      </c>
      <c r="H29" s="87">
        <v>447</v>
      </c>
      <c r="I29" s="87">
        <v>117095</v>
      </c>
      <c r="J29" s="88">
        <v>268285</v>
      </c>
      <c r="K29" s="88">
        <v>71048</v>
      </c>
      <c r="L29" s="88">
        <v>73127</v>
      </c>
      <c r="M29" s="88">
        <v>412460</v>
      </c>
      <c r="N29" s="89">
        <v>36918</v>
      </c>
      <c r="O29" s="89">
        <v>55</v>
      </c>
      <c r="P29" s="89">
        <v>57</v>
      </c>
      <c r="Q29" s="89">
        <v>37030</v>
      </c>
      <c r="R29" s="90">
        <v>18213</v>
      </c>
      <c r="S29" s="90">
        <v>3813</v>
      </c>
      <c r="T29" s="90">
        <v>1372</v>
      </c>
      <c r="U29" s="90">
        <v>23398</v>
      </c>
      <c r="V29" s="96">
        <v>218904</v>
      </c>
      <c r="W29" s="96">
        <v>37746</v>
      </c>
      <c r="X29" s="96">
        <v>120825</v>
      </c>
      <c r="Y29" s="96">
        <v>377475</v>
      </c>
      <c r="Z29" s="97">
        <v>12950</v>
      </c>
      <c r="AA29" s="97">
        <v>324</v>
      </c>
      <c r="AB29" s="97">
        <v>996</v>
      </c>
      <c r="AC29" s="97">
        <v>14270</v>
      </c>
      <c r="AD29" s="98">
        <v>13028</v>
      </c>
      <c r="AE29" s="98">
        <v>2012</v>
      </c>
      <c r="AF29" s="98">
        <v>8362</v>
      </c>
      <c r="AG29" s="98">
        <v>23402</v>
      </c>
      <c r="AH29" s="99">
        <v>2220</v>
      </c>
      <c r="AI29" s="99">
        <v>97</v>
      </c>
      <c r="AJ29" s="99">
        <v>681</v>
      </c>
      <c r="AK29" s="99">
        <v>2998</v>
      </c>
    </row>
    <row r="30" spans="1:37" s="38" customFormat="1" x14ac:dyDescent="0.2">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2">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2">
      <c r="A32" s="34" t="s">
        <v>24</v>
      </c>
      <c r="B32" s="44">
        <v>762296</v>
      </c>
      <c r="C32" s="44">
        <v>142648</v>
      </c>
      <c r="D32" s="44">
        <v>354777</v>
      </c>
      <c r="E32" s="46">
        <v>1259721</v>
      </c>
      <c r="F32" s="59">
        <v>56287</v>
      </c>
      <c r="G32" s="59">
        <v>3160</v>
      </c>
      <c r="H32" s="59">
        <v>2668</v>
      </c>
      <c r="I32" s="59">
        <v>62115</v>
      </c>
      <c r="J32" s="60">
        <v>242969</v>
      </c>
      <c r="K32" s="60">
        <v>56256</v>
      </c>
      <c r="L32" s="60">
        <v>79687</v>
      </c>
      <c r="M32" s="60">
        <v>378912</v>
      </c>
      <c r="N32" s="61">
        <v>31585</v>
      </c>
      <c r="O32" s="61">
        <v>112</v>
      </c>
      <c r="P32" s="61">
        <v>473</v>
      </c>
      <c r="Q32" s="61">
        <v>32170</v>
      </c>
      <c r="R32" s="62">
        <v>17532</v>
      </c>
      <c r="S32" s="62">
        <v>4151</v>
      </c>
      <c r="T32" s="62">
        <v>4431</v>
      </c>
      <c r="U32" s="62">
        <v>26114</v>
      </c>
      <c r="V32" s="40">
        <v>309860</v>
      </c>
      <c r="W32" s="40">
        <v>66891</v>
      </c>
      <c r="X32" s="40">
        <v>206484</v>
      </c>
      <c r="Y32" s="40">
        <v>583235</v>
      </c>
      <c r="Z32" s="35">
        <v>63935</v>
      </c>
      <c r="AA32" s="35">
        <v>6564</v>
      </c>
      <c r="AB32" s="35">
        <v>20521</v>
      </c>
      <c r="AC32" s="35">
        <v>91020</v>
      </c>
      <c r="AD32" s="36">
        <v>30071</v>
      </c>
      <c r="AE32" s="36">
        <v>5086</v>
      </c>
      <c r="AF32" s="36">
        <v>38295</v>
      </c>
      <c r="AG32" s="36">
        <v>73452</v>
      </c>
      <c r="AH32" s="37">
        <v>10057</v>
      </c>
      <c r="AI32" s="37">
        <v>428</v>
      </c>
      <c r="AJ32" s="37">
        <v>2218</v>
      </c>
      <c r="AK32" s="37">
        <v>12703</v>
      </c>
    </row>
    <row r="33" spans="1:37" s="38" customFormat="1" x14ac:dyDescent="0.2">
      <c r="A33" s="34" t="s">
        <v>52</v>
      </c>
      <c r="B33" s="44">
        <v>174410</v>
      </c>
      <c r="C33" s="44">
        <v>32339</v>
      </c>
      <c r="D33" s="44">
        <v>122344</v>
      </c>
      <c r="E33" s="46">
        <v>329093</v>
      </c>
      <c r="F33" s="59">
        <v>27952</v>
      </c>
      <c r="G33" s="59">
        <v>1455</v>
      </c>
      <c r="H33" s="59">
        <v>2121</v>
      </c>
      <c r="I33" s="59">
        <v>31528</v>
      </c>
      <c r="J33" s="60">
        <v>35565</v>
      </c>
      <c r="K33" s="60">
        <v>10856</v>
      </c>
      <c r="L33" s="60">
        <v>28350</v>
      </c>
      <c r="M33" s="60">
        <v>74771</v>
      </c>
      <c r="N33" s="61">
        <v>7948</v>
      </c>
      <c r="O33" s="61">
        <v>166</v>
      </c>
      <c r="P33" s="61">
        <v>475</v>
      </c>
      <c r="Q33" s="61">
        <v>8589</v>
      </c>
      <c r="R33" s="62">
        <v>6043</v>
      </c>
      <c r="S33" s="62">
        <v>4057</v>
      </c>
      <c r="T33" s="62">
        <v>6075</v>
      </c>
      <c r="U33" s="62">
        <v>16175</v>
      </c>
      <c r="V33" s="40">
        <v>27449</v>
      </c>
      <c r="W33" s="40">
        <v>6448</v>
      </c>
      <c r="X33" s="40">
        <v>24829</v>
      </c>
      <c r="Y33" s="40">
        <v>58726</v>
      </c>
      <c r="Z33" s="35">
        <v>24910</v>
      </c>
      <c r="AA33" s="35">
        <v>1129</v>
      </c>
      <c r="AB33" s="35">
        <v>8665</v>
      </c>
      <c r="AC33" s="35">
        <v>34704</v>
      </c>
      <c r="AD33" s="36">
        <v>34420</v>
      </c>
      <c r="AE33" s="36">
        <v>6724</v>
      </c>
      <c r="AF33" s="36">
        <v>43755</v>
      </c>
      <c r="AG33" s="36">
        <v>84899</v>
      </c>
      <c r="AH33" s="37">
        <v>10123</v>
      </c>
      <c r="AI33" s="37">
        <v>1504</v>
      </c>
      <c r="AJ33" s="37">
        <v>8074</v>
      </c>
      <c r="AK33" s="37">
        <v>19701</v>
      </c>
    </row>
    <row r="34" spans="1:37" s="38" customFormat="1" x14ac:dyDescent="0.2">
      <c r="A34" s="34" t="s">
        <v>25</v>
      </c>
      <c r="B34" s="44">
        <v>49474</v>
      </c>
      <c r="C34" s="44">
        <v>4248</v>
      </c>
      <c r="D34" s="44">
        <v>10130</v>
      </c>
      <c r="E34" s="46">
        <v>63852</v>
      </c>
      <c r="F34" s="59">
        <v>6421</v>
      </c>
      <c r="G34" s="59">
        <v>192</v>
      </c>
      <c r="H34" s="59">
        <v>51</v>
      </c>
      <c r="I34" s="59">
        <v>6664</v>
      </c>
      <c r="J34" s="60">
        <v>7576</v>
      </c>
      <c r="K34" s="60">
        <v>925</v>
      </c>
      <c r="L34" s="60">
        <v>1357</v>
      </c>
      <c r="M34" s="60">
        <v>9858</v>
      </c>
      <c r="N34" s="61">
        <v>9412</v>
      </c>
      <c r="O34" s="61">
        <v>1467</v>
      </c>
      <c r="P34" s="61">
        <v>120</v>
      </c>
      <c r="Q34" s="61">
        <v>10999</v>
      </c>
      <c r="R34" s="62">
        <v>840</v>
      </c>
      <c r="S34" s="62">
        <v>158</v>
      </c>
      <c r="T34" s="62">
        <v>269</v>
      </c>
      <c r="U34" s="62">
        <v>1267</v>
      </c>
      <c r="V34" s="40">
        <v>6201</v>
      </c>
      <c r="W34" s="40">
        <v>808</v>
      </c>
      <c r="X34" s="40">
        <v>1101</v>
      </c>
      <c r="Y34" s="40">
        <v>8110</v>
      </c>
      <c r="Z34" s="35">
        <v>7657</v>
      </c>
      <c r="AA34" s="35">
        <v>67</v>
      </c>
      <c r="AB34" s="35">
        <v>590</v>
      </c>
      <c r="AC34" s="35">
        <v>8314</v>
      </c>
      <c r="AD34" s="36">
        <v>10092</v>
      </c>
      <c r="AE34" s="36">
        <v>543</v>
      </c>
      <c r="AF34" s="36">
        <v>6516</v>
      </c>
      <c r="AG34" s="36">
        <v>17151</v>
      </c>
      <c r="AH34" s="37">
        <v>1275</v>
      </c>
      <c r="AI34" s="37">
        <v>88</v>
      </c>
      <c r="AJ34" s="37">
        <v>126</v>
      </c>
      <c r="AK34" s="37">
        <v>1489</v>
      </c>
    </row>
    <row r="35" spans="1:37" s="38" customFormat="1" x14ac:dyDescent="0.2">
      <c r="A35" s="34" t="s">
        <v>26</v>
      </c>
      <c r="B35" s="44">
        <v>5889</v>
      </c>
      <c r="C35" s="44">
        <v>930</v>
      </c>
      <c r="D35" s="44">
        <v>2531</v>
      </c>
      <c r="E35" s="46">
        <v>9350</v>
      </c>
      <c r="F35" s="59">
        <v>1178</v>
      </c>
      <c r="G35" s="59">
        <v>21</v>
      </c>
      <c r="H35" s="59">
        <v>26</v>
      </c>
      <c r="I35" s="59">
        <v>1225</v>
      </c>
      <c r="J35" s="60">
        <v>1833</v>
      </c>
      <c r="K35" s="60">
        <v>428</v>
      </c>
      <c r="L35" s="60">
        <v>113</v>
      </c>
      <c r="M35" s="60">
        <v>2374</v>
      </c>
      <c r="N35" s="61">
        <v>1</v>
      </c>
      <c r="O35" s="61">
        <v>0</v>
      </c>
      <c r="P35" s="61">
        <v>0</v>
      </c>
      <c r="Q35" s="61">
        <v>1</v>
      </c>
      <c r="R35" s="62">
        <v>122</v>
      </c>
      <c r="S35" s="62">
        <v>237</v>
      </c>
      <c r="T35" s="62">
        <v>0</v>
      </c>
      <c r="U35" s="62">
        <v>359</v>
      </c>
      <c r="V35" s="40">
        <v>728</v>
      </c>
      <c r="W35" s="40">
        <v>241</v>
      </c>
      <c r="X35" s="40">
        <v>1920</v>
      </c>
      <c r="Y35" s="40">
        <v>2889</v>
      </c>
      <c r="Z35" s="35">
        <v>380</v>
      </c>
      <c r="AA35" s="35">
        <v>0</v>
      </c>
      <c r="AB35" s="35">
        <v>53</v>
      </c>
      <c r="AC35" s="35">
        <v>433</v>
      </c>
      <c r="AD35" s="36">
        <v>1431</v>
      </c>
      <c r="AE35" s="36">
        <v>0</v>
      </c>
      <c r="AF35" s="36">
        <v>365</v>
      </c>
      <c r="AG35" s="36">
        <v>1796</v>
      </c>
      <c r="AH35" s="37">
        <v>216</v>
      </c>
      <c r="AI35" s="37">
        <v>3</v>
      </c>
      <c r="AJ35" s="37">
        <v>54</v>
      </c>
      <c r="AK35" s="37">
        <v>273</v>
      </c>
    </row>
    <row r="36" spans="1:37" s="38" customFormat="1" x14ac:dyDescent="0.2">
      <c r="A36" s="34" t="s">
        <v>27</v>
      </c>
      <c r="B36" s="44">
        <v>24341</v>
      </c>
      <c r="C36" s="44">
        <v>5153</v>
      </c>
      <c r="D36" s="44">
        <v>27323</v>
      </c>
      <c r="E36" s="46">
        <v>56817</v>
      </c>
      <c r="F36" s="59">
        <v>4264</v>
      </c>
      <c r="G36" s="59">
        <v>227</v>
      </c>
      <c r="H36" s="59">
        <v>95</v>
      </c>
      <c r="I36" s="59">
        <v>4586</v>
      </c>
      <c r="J36" s="60">
        <v>4701</v>
      </c>
      <c r="K36" s="60">
        <v>2202</v>
      </c>
      <c r="L36" s="60">
        <v>5060</v>
      </c>
      <c r="M36" s="60">
        <v>11963</v>
      </c>
      <c r="N36" s="61">
        <v>25</v>
      </c>
      <c r="O36" s="61">
        <v>19</v>
      </c>
      <c r="P36" s="61">
        <v>16</v>
      </c>
      <c r="Q36" s="61">
        <v>60</v>
      </c>
      <c r="R36" s="62">
        <v>302</v>
      </c>
      <c r="S36" s="62">
        <v>169</v>
      </c>
      <c r="T36" s="62">
        <v>840</v>
      </c>
      <c r="U36" s="62">
        <v>1311</v>
      </c>
      <c r="V36" s="40">
        <v>6377</v>
      </c>
      <c r="W36" s="40">
        <v>1541</v>
      </c>
      <c r="X36" s="40">
        <v>7449</v>
      </c>
      <c r="Y36" s="40">
        <v>15367</v>
      </c>
      <c r="Z36" s="35">
        <v>4727</v>
      </c>
      <c r="AA36" s="35">
        <v>116</v>
      </c>
      <c r="AB36" s="35">
        <v>1284</v>
      </c>
      <c r="AC36" s="35">
        <v>6127</v>
      </c>
      <c r="AD36" s="36">
        <v>3029</v>
      </c>
      <c r="AE36" s="36">
        <v>743</v>
      </c>
      <c r="AF36" s="36">
        <v>11605</v>
      </c>
      <c r="AG36" s="36">
        <v>15377</v>
      </c>
      <c r="AH36" s="37">
        <v>916</v>
      </c>
      <c r="AI36" s="37">
        <v>136</v>
      </c>
      <c r="AJ36" s="37">
        <v>974</v>
      </c>
      <c r="AK36" s="37">
        <v>2026</v>
      </c>
    </row>
    <row r="37" spans="1:37" s="38" customFormat="1" x14ac:dyDescent="0.2">
      <c r="A37" s="34" t="s">
        <v>28</v>
      </c>
      <c r="B37" s="44">
        <v>5160</v>
      </c>
      <c r="C37" s="44">
        <v>2240</v>
      </c>
      <c r="D37" s="44">
        <v>3386</v>
      </c>
      <c r="E37" s="46">
        <v>10786</v>
      </c>
      <c r="F37" s="59">
        <v>726</v>
      </c>
      <c r="G37" s="59">
        <v>113</v>
      </c>
      <c r="H37" s="59">
        <v>263</v>
      </c>
      <c r="I37" s="59">
        <v>1102</v>
      </c>
      <c r="J37" s="60">
        <v>592</v>
      </c>
      <c r="K37" s="60">
        <v>414</v>
      </c>
      <c r="L37" s="60">
        <v>535</v>
      </c>
      <c r="M37" s="60">
        <v>1541</v>
      </c>
      <c r="N37" s="61">
        <v>114</v>
      </c>
      <c r="O37" s="61">
        <v>3</v>
      </c>
      <c r="P37" s="61">
        <v>1</v>
      </c>
      <c r="Q37" s="61">
        <v>118</v>
      </c>
      <c r="R37" s="62">
        <v>414</v>
      </c>
      <c r="S37" s="62">
        <v>1116</v>
      </c>
      <c r="T37" s="62">
        <v>659</v>
      </c>
      <c r="U37" s="62">
        <v>2189</v>
      </c>
      <c r="V37" s="40">
        <v>412</v>
      </c>
      <c r="W37" s="40">
        <v>192</v>
      </c>
      <c r="X37" s="40">
        <v>289</v>
      </c>
      <c r="Y37" s="40">
        <v>893</v>
      </c>
      <c r="Z37" s="35">
        <v>2152</v>
      </c>
      <c r="AA37" s="35">
        <v>37</v>
      </c>
      <c r="AB37" s="35">
        <v>191</v>
      </c>
      <c r="AC37" s="35">
        <v>2380</v>
      </c>
      <c r="AD37" s="36">
        <v>459</v>
      </c>
      <c r="AE37" s="36">
        <v>300</v>
      </c>
      <c r="AF37" s="36">
        <v>945</v>
      </c>
      <c r="AG37" s="36">
        <v>1704</v>
      </c>
      <c r="AH37" s="37">
        <v>291</v>
      </c>
      <c r="AI37" s="37">
        <v>65</v>
      </c>
      <c r="AJ37" s="37">
        <v>503</v>
      </c>
      <c r="AK37" s="37">
        <v>859</v>
      </c>
    </row>
    <row r="38" spans="1:37" s="38" customFormat="1" x14ac:dyDescent="0.2">
      <c r="A38" s="34" t="s">
        <v>29</v>
      </c>
      <c r="B38" s="44">
        <v>59563</v>
      </c>
      <c r="C38" s="44">
        <v>4906</v>
      </c>
      <c r="D38" s="44">
        <v>11026</v>
      </c>
      <c r="E38" s="46">
        <v>75495</v>
      </c>
      <c r="F38" s="59">
        <v>8631</v>
      </c>
      <c r="G38" s="59">
        <v>443</v>
      </c>
      <c r="H38" s="59">
        <v>165</v>
      </c>
      <c r="I38" s="59">
        <v>9239</v>
      </c>
      <c r="J38" s="60">
        <v>15990</v>
      </c>
      <c r="K38" s="60">
        <v>1980</v>
      </c>
      <c r="L38" s="60">
        <v>2866</v>
      </c>
      <c r="M38" s="60">
        <v>20836</v>
      </c>
      <c r="N38" s="61">
        <v>7646</v>
      </c>
      <c r="O38" s="61">
        <v>719</v>
      </c>
      <c r="P38" s="61">
        <v>97</v>
      </c>
      <c r="Q38" s="61">
        <v>8462</v>
      </c>
      <c r="R38" s="62">
        <v>934</v>
      </c>
      <c r="S38" s="62">
        <v>137</v>
      </c>
      <c r="T38" s="62">
        <v>537</v>
      </c>
      <c r="U38" s="62">
        <v>1608</v>
      </c>
      <c r="V38" s="40">
        <v>6910</v>
      </c>
      <c r="W38" s="40">
        <v>663</v>
      </c>
      <c r="X38" s="40">
        <v>1522</v>
      </c>
      <c r="Y38" s="40">
        <v>9095</v>
      </c>
      <c r="Z38" s="35">
        <v>14526</v>
      </c>
      <c r="AA38" s="35">
        <v>397</v>
      </c>
      <c r="AB38" s="35">
        <v>1712</v>
      </c>
      <c r="AC38" s="35">
        <v>16635</v>
      </c>
      <c r="AD38" s="36">
        <v>3154</v>
      </c>
      <c r="AE38" s="36">
        <v>391</v>
      </c>
      <c r="AF38" s="36">
        <v>3534</v>
      </c>
      <c r="AG38" s="36">
        <v>7079</v>
      </c>
      <c r="AH38" s="37">
        <v>1772</v>
      </c>
      <c r="AI38" s="37">
        <v>176</v>
      </c>
      <c r="AJ38" s="37">
        <v>593</v>
      </c>
      <c r="AK38" s="37">
        <v>2541</v>
      </c>
    </row>
    <row r="39" spans="1:37" s="38" customFormat="1" x14ac:dyDescent="0.2">
      <c r="A39" s="34" t="s">
        <v>57</v>
      </c>
      <c r="B39" s="44">
        <v>77450</v>
      </c>
      <c r="C39" s="44">
        <v>2460</v>
      </c>
      <c r="D39" s="44">
        <v>17804</v>
      </c>
      <c r="E39" s="46">
        <v>97714</v>
      </c>
      <c r="F39" s="59">
        <v>6449</v>
      </c>
      <c r="G39" s="59">
        <v>15</v>
      </c>
      <c r="H39" s="59">
        <v>15</v>
      </c>
      <c r="I39" s="59">
        <v>6479</v>
      </c>
      <c r="J39" s="60">
        <v>9256</v>
      </c>
      <c r="K39" s="60">
        <v>918</v>
      </c>
      <c r="L39" s="60">
        <v>329</v>
      </c>
      <c r="M39" s="60">
        <v>10503</v>
      </c>
      <c r="N39" s="61">
        <v>417</v>
      </c>
      <c r="O39" s="61">
        <v>765</v>
      </c>
      <c r="P39" s="61">
        <v>43</v>
      </c>
      <c r="Q39" s="61">
        <v>1225</v>
      </c>
      <c r="R39" s="62">
        <v>294</v>
      </c>
      <c r="S39" s="62">
        <v>9</v>
      </c>
      <c r="T39" s="62">
        <v>1</v>
      </c>
      <c r="U39" s="62">
        <v>304</v>
      </c>
      <c r="V39" s="40">
        <v>4752</v>
      </c>
      <c r="W39" s="40">
        <v>421</v>
      </c>
      <c r="X39" s="40">
        <v>1712</v>
      </c>
      <c r="Y39" s="40">
        <v>6885</v>
      </c>
      <c r="Z39" s="35">
        <v>1771</v>
      </c>
      <c r="AA39" s="35">
        <v>10</v>
      </c>
      <c r="AB39" s="35">
        <v>151</v>
      </c>
      <c r="AC39" s="35">
        <v>1932</v>
      </c>
      <c r="AD39" s="36">
        <v>53854</v>
      </c>
      <c r="AE39" s="36">
        <v>322</v>
      </c>
      <c r="AF39" s="36">
        <v>15311</v>
      </c>
      <c r="AG39" s="36">
        <v>69487</v>
      </c>
      <c r="AH39" s="37">
        <v>657</v>
      </c>
      <c r="AI39" s="37">
        <v>0</v>
      </c>
      <c r="AJ39" s="37">
        <v>242</v>
      </c>
      <c r="AK39" s="37">
        <v>899</v>
      </c>
    </row>
    <row r="40" spans="1:37" s="38" customFormat="1" x14ac:dyDescent="0.2">
      <c r="A40" s="34" t="s">
        <v>30</v>
      </c>
      <c r="B40" s="44">
        <v>216110</v>
      </c>
      <c r="C40" s="44">
        <v>27625</v>
      </c>
      <c r="D40" s="44">
        <v>92414</v>
      </c>
      <c r="E40" s="46">
        <v>336149</v>
      </c>
      <c r="F40" s="59">
        <v>32658</v>
      </c>
      <c r="G40" s="59">
        <v>2785</v>
      </c>
      <c r="H40" s="59">
        <v>1953</v>
      </c>
      <c r="I40" s="59">
        <v>37396</v>
      </c>
      <c r="J40" s="60">
        <v>48417</v>
      </c>
      <c r="K40" s="60">
        <v>9492</v>
      </c>
      <c r="L40" s="60">
        <v>20001</v>
      </c>
      <c r="M40" s="60">
        <v>77910</v>
      </c>
      <c r="N40" s="61">
        <v>11041</v>
      </c>
      <c r="O40" s="61">
        <v>768</v>
      </c>
      <c r="P40" s="61">
        <v>400</v>
      </c>
      <c r="Q40" s="61">
        <v>12209</v>
      </c>
      <c r="R40" s="62">
        <v>5341</v>
      </c>
      <c r="S40" s="62">
        <v>1458</v>
      </c>
      <c r="T40" s="62">
        <v>2622</v>
      </c>
      <c r="U40" s="62">
        <v>9421</v>
      </c>
      <c r="V40" s="40">
        <v>33810</v>
      </c>
      <c r="W40" s="40">
        <v>4993</v>
      </c>
      <c r="X40" s="40">
        <v>25986</v>
      </c>
      <c r="Y40" s="40">
        <v>64789</v>
      </c>
      <c r="Z40" s="35">
        <v>37789</v>
      </c>
      <c r="AA40" s="35">
        <v>1942</v>
      </c>
      <c r="AB40" s="35">
        <v>8504</v>
      </c>
      <c r="AC40" s="35">
        <v>48235</v>
      </c>
      <c r="AD40" s="36">
        <v>37696</v>
      </c>
      <c r="AE40" s="36">
        <v>4880</v>
      </c>
      <c r="AF40" s="36">
        <v>27282</v>
      </c>
      <c r="AG40" s="36">
        <v>69858</v>
      </c>
      <c r="AH40" s="37">
        <v>9358</v>
      </c>
      <c r="AI40" s="37">
        <v>1307</v>
      </c>
      <c r="AJ40" s="37">
        <v>5666</v>
      </c>
      <c r="AK40" s="37">
        <v>16331</v>
      </c>
    </row>
    <row r="41" spans="1:37" s="100" customFormat="1" x14ac:dyDescent="0.2">
      <c r="A41" s="39" t="s">
        <v>31</v>
      </c>
      <c r="B41" s="84">
        <v>1374693</v>
      </c>
      <c r="C41" s="84">
        <v>222549</v>
      </c>
      <c r="D41" s="84">
        <v>641735</v>
      </c>
      <c r="E41" s="86">
        <v>2238977</v>
      </c>
      <c r="F41" s="87">
        <v>144566</v>
      </c>
      <c r="G41" s="87">
        <v>8411</v>
      </c>
      <c r="H41" s="87">
        <v>7357</v>
      </c>
      <c r="I41" s="87">
        <v>160334</v>
      </c>
      <c r="J41" s="88">
        <v>366899</v>
      </c>
      <c r="K41" s="88">
        <v>83471</v>
      </c>
      <c r="L41" s="88">
        <v>138298</v>
      </c>
      <c r="M41" s="88">
        <v>588668</v>
      </c>
      <c r="N41" s="89">
        <v>68189</v>
      </c>
      <c r="O41" s="89">
        <v>4019</v>
      </c>
      <c r="P41" s="89">
        <v>1625</v>
      </c>
      <c r="Q41" s="89">
        <v>73833</v>
      </c>
      <c r="R41" s="90">
        <v>31822</v>
      </c>
      <c r="S41" s="90">
        <v>11492</v>
      </c>
      <c r="T41" s="90">
        <v>15434</v>
      </c>
      <c r="U41" s="90">
        <v>58748</v>
      </c>
      <c r="V41" s="96">
        <v>396499</v>
      </c>
      <c r="W41" s="96">
        <v>82198</v>
      </c>
      <c r="X41" s="96">
        <v>271292</v>
      </c>
      <c r="Y41" s="96">
        <v>749989</v>
      </c>
      <c r="Z41" s="97">
        <v>157847</v>
      </c>
      <c r="AA41" s="97">
        <v>10262</v>
      </c>
      <c r="AB41" s="97">
        <v>41671</v>
      </c>
      <c r="AC41" s="97">
        <v>209780</v>
      </c>
      <c r="AD41" s="98">
        <v>174206</v>
      </c>
      <c r="AE41" s="98">
        <v>18989</v>
      </c>
      <c r="AF41" s="98">
        <v>147608</v>
      </c>
      <c r="AG41" s="98">
        <v>340803</v>
      </c>
      <c r="AH41" s="99">
        <v>34665</v>
      </c>
      <c r="AI41" s="99">
        <v>3707</v>
      </c>
      <c r="AJ41" s="99">
        <v>18450</v>
      </c>
      <c r="AK41" s="99">
        <v>56822</v>
      </c>
    </row>
    <row r="42" spans="1:37" s="38" customFormat="1" x14ac:dyDescent="0.2">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2">
      <c r="A43" s="39" t="s">
        <v>32</v>
      </c>
      <c r="B43" s="44">
        <v>47915</v>
      </c>
      <c r="C43" s="44">
        <v>-4296</v>
      </c>
      <c r="D43" s="45">
        <v>1827</v>
      </c>
      <c r="E43" s="46">
        <v>45446</v>
      </c>
      <c r="F43" s="59">
        <v>18691</v>
      </c>
      <c r="G43" s="59">
        <v>-1144</v>
      </c>
      <c r="H43" s="59">
        <v>1728</v>
      </c>
      <c r="I43" s="59">
        <v>19275</v>
      </c>
      <c r="J43" s="60">
        <v>-2392</v>
      </c>
      <c r="K43" s="60">
        <v>3671</v>
      </c>
      <c r="L43" s="60">
        <v>2379</v>
      </c>
      <c r="M43" s="60">
        <v>3658</v>
      </c>
      <c r="N43" s="61">
        <v>-3597</v>
      </c>
      <c r="O43" s="61">
        <v>76</v>
      </c>
      <c r="P43" s="61">
        <v>397</v>
      </c>
      <c r="Q43" s="61">
        <v>-3124</v>
      </c>
      <c r="R43" s="62">
        <v>777</v>
      </c>
      <c r="S43" s="62">
        <v>-258</v>
      </c>
      <c r="T43" s="62">
        <v>641</v>
      </c>
      <c r="U43" s="62">
        <v>1160</v>
      </c>
      <c r="V43" s="40">
        <v>4429</v>
      </c>
      <c r="W43" s="40">
        <v>-8857</v>
      </c>
      <c r="X43" s="40">
        <v>-4201</v>
      </c>
      <c r="Y43" s="40">
        <v>-8629</v>
      </c>
      <c r="Z43" s="35">
        <v>-7138</v>
      </c>
      <c r="AA43" s="35">
        <v>529</v>
      </c>
      <c r="AB43" s="35">
        <v>-441</v>
      </c>
      <c r="AC43" s="35">
        <v>-7050</v>
      </c>
      <c r="AD43" s="36">
        <v>39374</v>
      </c>
      <c r="AE43" s="36">
        <v>1911</v>
      </c>
      <c r="AF43" s="36">
        <v>1885</v>
      </c>
      <c r="AG43" s="36">
        <v>43170</v>
      </c>
      <c r="AH43" s="37">
        <v>-2229</v>
      </c>
      <c r="AI43" s="37">
        <v>-224</v>
      </c>
      <c r="AJ43" s="37">
        <v>-561</v>
      </c>
      <c r="AK43" s="37">
        <v>-3014</v>
      </c>
    </row>
    <row r="44" spans="1:37" s="38" customFormat="1" x14ac:dyDescent="0.2">
      <c r="A44" s="39" t="s">
        <v>53</v>
      </c>
      <c r="B44" s="44">
        <v>17255</v>
      </c>
      <c r="C44" s="44">
        <v>1908</v>
      </c>
      <c r="D44" s="45">
        <v>7126</v>
      </c>
      <c r="E44" s="46">
        <v>26289</v>
      </c>
      <c r="F44" s="59">
        <v>5214</v>
      </c>
      <c r="G44" s="59">
        <v>60</v>
      </c>
      <c r="H44" s="59">
        <v>159</v>
      </c>
      <c r="I44" s="59">
        <v>5433</v>
      </c>
      <c r="J44" s="60">
        <v>3426</v>
      </c>
      <c r="K44" s="60">
        <v>916</v>
      </c>
      <c r="L44" s="60">
        <v>835</v>
      </c>
      <c r="M44" s="60">
        <v>5177</v>
      </c>
      <c r="N44" s="61">
        <v>480</v>
      </c>
      <c r="O44" s="61">
        <v>31</v>
      </c>
      <c r="P44" s="61">
        <v>88</v>
      </c>
      <c r="Q44" s="61">
        <v>599</v>
      </c>
      <c r="R44" s="62">
        <v>410</v>
      </c>
      <c r="S44" s="62">
        <v>0</v>
      </c>
      <c r="T44" s="62">
        <v>144</v>
      </c>
      <c r="U44" s="62">
        <v>554</v>
      </c>
      <c r="V44" s="40">
        <v>2272</v>
      </c>
      <c r="W44" s="40">
        <v>76</v>
      </c>
      <c r="X44" s="40">
        <v>1430</v>
      </c>
      <c r="Y44" s="40">
        <v>3778</v>
      </c>
      <c r="Z44" s="35">
        <v>2344</v>
      </c>
      <c r="AA44" s="35">
        <v>161</v>
      </c>
      <c r="AB44" s="35">
        <v>261</v>
      </c>
      <c r="AC44" s="35">
        <v>2766</v>
      </c>
      <c r="AD44" s="36">
        <v>2819</v>
      </c>
      <c r="AE44" s="36">
        <v>630</v>
      </c>
      <c r="AF44" s="36">
        <v>3812</v>
      </c>
      <c r="AG44" s="36">
        <v>7261</v>
      </c>
      <c r="AH44" s="37">
        <v>290</v>
      </c>
      <c r="AI44" s="37">
        <v>34</v>
      </c>
      <c r="AJ44" s="37">
        <v>397</v>
      </c>
      <c r="AK44" s="37">
        <v>721</v>
      </c>
    </row>
    <row r="45" spans="1:37" s="38" customFormat="1" x14ac:dyDescent="0.2">
      <c r="A45" s="39" t="s">
        <v>33</v>
      </c>
      <c r="B45" s="44">
        <v>13600</v>
      </c>
      <c r="C45" s="44">
        <v>1905</v>
      </c>
      <c r="D45" s="45">
        <v>4613</v>
      </c>
      <c r="E45" s="46">
        <v>20118</v>
      </c>
      <c r="F45" s="59">
        <v>2956</v>
      </c>
      <c r="G45" s="59">
        <v>32</v>
      </c>
      <c r="H45" s="59">
        <v>199</v>
      </c>
      <c r="I45" s="59">
        <v>3187</v>
      </c>
      <c r="J45" s="60">
        <v>1929</v>
      </c>
      <c r="K45" s="60">
        <v>536</v>
      </c>
      <c r="L45" s="60">
        <v>335</v>
      </c>
      <c r="M45" s="60">
        <v>2800</v>
      </c>
      <c r="N45" s="61">
        <v>203</v>
      </c>
      <c r="O45" s="61">
        <v>1211</v>
      </c>
      <c r="P45" s="61">
        <v>107</v>
      </c>
      <c r="Q45" s="61">
        <v>1521</v>
      </c>
      <c r="R45" s="62">
        <v>85</v>
      </c>
      <c r="S45" s="62">
        <v>0</v>
      </c>
      <c r="T45" s="62">
        <v>0</v>
      </c>
      <c r="U45" s="62">
        <v>85</v>
      </c>
      <c r="V45" s="40">
        <v>503</v>
      </c>
      <c r="W45" s="40">
        <v>0</v>
      </c>
      <c r="X45" s="40">
        <v>0</v>
      </c>
      <c r="Y45" s="40">
        <v>503</v>
      </c>
      <c r="Z45" s="35">
        <v>1333</v>
      </c>
      <c r="AA45" s="35">
        <v>119</v>
      </c>
      <c r="AB45" s="35">
        <v>0</v>
      </c>
      <c r="AC45" s="35">
        <v>1452</v>
      </c>
      <c r="AD45" s="36">
        <v>6506</v>
      </c>
      <c r="AE45" s="36">
        <v>0</v>
      </c>
      <c r="AF45" s="36">
        <v>3160</v>
      </c>
      <c r="AG45" s="36">
        <v>9666</v>
      </c>
      <c r="AH45" s="37">
        <v>85</v>
      </c>
      <c r="AI45" s="37">
        <v>7</v>
      </c>
      <c r="AJ45" s="37">
        <v>812</v>
      </c>
      <c r="AK45" s="37">
        <v>904</v>
      </c>
    </row>
    <row r="46" spans="1:37" s="38" customFormat="1" x14ac:dyDescent="0.2">
      <c r="A46" s="39" t="s">
        <v>54</v>
      </c>
      <c r="B46" s="44">
        <v>2859404</v>
      </c>
      <c r="C46" s="44">
        <v>220461</v>
      </c>
      <c r="D46" s="46">
        <v>500809</v>
      </c>
      <c r="E46" s="46">
        <v>3580674</v>
      </c>
      <c r="F46" s="59">
        <v>486504</v>
      </c>
      <c r="G46" s="59">
        <v>12291</v>
      </c>
      <c r="H46" s="59">
        <v>3521</v>
      </c>
      <c r="I46" s="59">
        <v>502316</v>
      </c>
      <c r="J46" s="60">
        <v>367977</v>
      </c>
      <c r="K46" s="60">
        <v>76945</v>
      </c>
      <c r="L46" s="60">
        <v>65768</v>
      </c>
      <c r="M46" s="60">
        <v>510690</v>
      </c>
      <c r="N46" s="61">
        <v>727493</v>
      </c>
      <c r="O46" s="61">
        <v>36258</v>
      </c>
      <c r="P46" s="61">
        <v>4109</v>
      </c>
      <c r="Q46" s="61">
        <v>767860</v>
      </c>
      <c r="R46" s="62">
        <v>21130</v>
      </c>
      <c r="S46" s="62">
        <v>2635</v>
      </c>
      <c r="T46" s="62">
        <v>3420</v>
      </c>
      <c r="U46" s="62">
        <v>27185</v>
      </c>
      <c r="V46" s="40">
        <v>164033</v>
      </c>
      <c r="W46" s="40">
        <v>18352</v>
      </c>
      <c r="X46" s="40">
        <v>75834</v>
      </c>
      <c r="Y46" s="40">
        <v>258219</v>
      </c>
      <c r="Z46" s="35">
        <v>566241</v>
      </c>
      <c r="AA46" s="35">
        <v>7962</v>
      </c>
      <c r="AB46" s="35">
        <v>73460</v>
      </c>
      <c r="AC46" s="35">
        <v>647663</v>
      </c>
      <c r="AD46" s="36">
        <v>474883</v>
      </c>
      <c r="AE46" s="36">
        <v>59827</v>
      </c>
      <c r="AF46" s="36">
        <v>253190</v>
      </c>
      <c r="AG46" s="36">
        <v>787900</v>
      </c>
      <c r="AH46" s="37">
        <v>51143</v>
      </c>
      <c r="AI46" s="37">
        <v>6191</v>
      </c>
      <c r="AJ46" s="37">
        <v>21507</v>
      </c>
      <c r="AK46" s="37">
        <v>78841</v>
      </c>
    </row>
    <row r="47" spans="1:37" s="38" customFormat="1" x14ac:dyDescent="0.2">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s="38" customFormat="1" ht="25.5" x14ac:dyDescent="0.2">
      <c r="A48" s="39" t="s">
        <v>34</v>
      </c>
      <c r="B48" s="45"/>
      <c r="C48" s="45"/>
      <c r="D48" s="45"/>
      <c r="E48" s="45"/>
      <c r="F48" s="59"/>
      <c r="G48" s="59"/>
      <c r="H48" s="59"/>
      <c r="I48" s="59"/>
      <c r="J48" s="60"/>
      <c r="K48" s="60"/>
      <c r="L48" s="60"/>
      <c r="M48" s="60"/>
      <c r="N48" s="61"/>
      <c r="O48" s="61"/>
      <c r="P48" s="61"/>
      <c r="Q48" s="61"/>
      <c r="R48" s="62"/>
      <c r="S48" s="62"/>
      <c r="T48" s="62"/>
      <c r="U48" s="62"/>
      <c r="V48" s="40"/>
      <c r="W48" s="40"/>
      <c r="X48" s="40"/>
      <c r="Y48" s="40"/>
      <c r="Z48" s="35"/>
      <c r="AA48" s="35"/>
      <c r="AB48" s="35"/>
      <c r="AC48" s="35"/>
      <c r="AD48" s="36"/>
      <c r="AE48" s="36"/>
      <c r="AF48" s="36"/>
      <c r="AG48" s="36"/>
      <c r="AH48" s="37"/>
      <c r="AI48" s="37"/>
      <c r="AJ48" s="37"/>
      <c r="AK48" s="37"/>
    </row>
    <row r="49" spans="1:40" s="38" customFormat="1" x14ac:dyDescent="0.2">
      <c r="A49" s="34" t="s">
        <v>35</v>
      </c>
      <c r="B49" s="44">
        <v>7666</v>
      </c>
      <c r="C49" s="44">
        <v>372</v>
      </c>
      <c r="D49" s="45">
        <v>462</v>
      </c>
      <c r="E49" s="46">
        <v>8500</v>
      </c>
      <c r="F49" s="59">
        <v>1474</v>
      </c>
      <c r="G49" s="59">
        <v>4</v>
      </c>
      <c r="H49" s="59">
        <v>2</v>
      </c>
      <c r="I49" s="59">
        <v>1480</v>
      </c>
      <c r="J49" s="60">
        <v>1589</v>
      </c>
      <c r="K49" s="60">
        <v>279</v>
      </c>
      <c r="L49" s="60">
        <v>69</v>
      </c>
      <c r="M49" s="60">
        <v>1937</v>
      </c>
      <c r="N49" s="61">
        <v>843</v>
      </c>
      <c r="O49" s="61">
        <v>6</v>
      </c>
      <c r="P49" s="61">
        <v>0</v>
      </c>
      <c r="Q49" s="61">
        <v>849</v>
      </c>
      <c r="R49" s="62">
        <v>48</v>
      </c>
      <c r="S49" s="62">
        <v>0</v>
      </c>
      <c r="T49" s="62">
        <v>0</v>
      </c>
      <c r="U49" s="62">
        <v>48</v>
      </c>
      <c r="V49" s="40">
        <v>1558</v>
      </c>
      <c r="W49" s="40">
        <v>50</v>
      </c>
      <c r="X49" s="40">
        <v>0</v>
      </c>
      <c r="Y49" s="40">
        <v>1608</v>
      </c>
      <c r="Z49" s="35">
        <v>486</v>
      </c>
      <c r="AA49" s="35">
        <v>4</v>
      </c>
      <c r="AB49" s="35">
        <v>205</v>
      </c>
      <c r="AC49" s="35">
        <v>695</v>
      </c>
      <c r="AD49" s="36">
        <v>1510</v>
      </c>
      <c r="AE49" s="36">
        <v>26</v>
      </c>
      <c r="AF49" s="36">
        <v>20</v>
      </c>
      <c r="AG49" s="36">
        <v>1556</v>
      </c>
      <c r="AH49" s="37">
        <v>158</v>
      </c>
      <c r="AI49" s="37">
        <v>3</v>
      </c>
      <c r="AJ49" s="37">
        <v>166</v>
      </c>
      <c r="AK49" s="37">
        <v>327</v>
      </c>
    </row>
    <row r="50" spans="1:40" s="38" customFormat="1" x14ac:dyDescent="0.2">
      <c r="A50" s="34" t="s">
        <v>37</v>
      </c>
      <c r="B50" s="44">
        <v>40345</v>
      </c>
      <c r="C50" s="44">
        <v>1916</v>
      </c>
      <c r="D50" s="45">
        <v>4564</v>
      </c>
      <c r="E50" s="46">
        <v>46825</v>
      </c>
      <c r="F50" s="59">
        <v>10773</v>
      </c>
      <c r="G50" s="59">
        <v>328</v>
      </c>
      <c r="H50" s="59">
        <v>295</v>
      </c>
      <c r="I50" s="59">
        <v>11396</v>
      </c>
      <c r="J50" s="60">
        <v>7683</v>
      </c>
      <c r="K50" s="60">
        <v>1028</v>
      </c>
      <c r="L50" s="60">
        <v>1567</v>
      </c>
      <c r="M50" s="60">
        <v>10278</v>
      </c>
      <c r="N50" s="61">
        <v>8043</v>
      </c>
      <c r="O50" s="61">
        <v>10</v>
      </c>
      <c r="P50" s="61">
        <v>11</v>
      </c>
      <c r="Q50" s="61">
        <v>8064</v>
      </c>
      <c r="R50" s="62">
        <v>587</v>
      </c>
      <c r="S50" s="62">
        <v>4</v>
      </c>
      <c r="T50" s="62">
        <v>322</v>
      </c>
      <c r="U50" s="62">
        <v>913</v>
      </c>
      <c r="V50" s="40">
        <v>3117</v>
      </c>
      <c r="W50" s="40">
        <v>68</v>
      </c>
      <c r="X50" s="40">
        <v>1030</v>
      </c>
      <c r="Y50" s="40">
        <v>4215</v>
      </c>
      <c r="Z50" s="35">
        <v>7135</v>
      </c>
      <c r="AA50" s="35">
        <v>116</v>
      </c>
      <c r="AB50" s="35">
        <v>291</v>
      </c>
      <c r="AC50" s="35">
        <v>7542</v>
      </c>
      <c r="AD50" s="36">
        <v>2363</v>
      </c>
      <c r="AE50" s="36">
        <v>137</v>
      </c>
      <c r="AF50" s="36">
        <v>893</v>
      </c>
      <c r="AG50" s="36">
        <v>3393</v>
      </c>
      <c r="AH50" s="37">
        <v>644</v>
      </c>
      <c r="AI50" s="37">
        <v>225</v>
      </c>
      <c r="AJ50" s="37">
        <v>155</v>
      </c>
      <c r="AK50" s="37">
        <v>1024</v>
      </c>
    </row>
    <row r="51" spans="1:40" s="38" customFormat="1" x14ac:dyDescent="0.2">
      <c r="A51" s="34" t="s">
        <v>36</v>
      </c>
      <c r="B51" s="44">
        <v>3986</v>
      </c>
      <c r="C51" s="44">
        <v>952</v>
      </c>
      <c r="D51" s="45">
        <v>2168</v>
      </c>
      <c r="E51" s="46">
        <v>7106</v>
      </c>
      <c r="F51" s="59">
        <v>712</v>
      </c>
      <c r="G51" s="59">
        <v>70</v>
      </c>
      <c r="H51" s="59">
        <v>137</v>
      </c>
      <c r="I51" s="59">
        <v>919</v>
      </c>
      <c r="J51" s="60">
        <v>392</v>
      </c>
      <c r="K51" s="60">
        <v>187</v>
      </c>
      <c r="L51" s="60">
        <v>509</v>
      </c>
      <c r="M51" s="60">
        <v>1088</v>
      </c>
      <c r="N51" s="61">
        <v>2</v>
      </c>
      <c r="O51" s="61">
        <v>0</v>
      </c>
      <c r="P51" s="61">
        <v>0</v>
      </c>
      <c r="Q51" s="61">
        <v>2</v>
      </c>
      <c r="R51" s="62">
        <v>22</v>
      </c>
      <c r="S51" s="62">
        <v>0</v>
      </c>
      <c r="T51" s="62">
        <v>22</v>
      </c>
      <c r="U51" s="62">
        <v>44</v>
      </c>
      <c r="V51" s="40">
        <v>1186</v>
      </c>
      <c r="W51" s="40">
        <v>626</v>
      </c>
      <c r="X51" s="40">
        <v>272</v>
      </c>
      <c r="Y51" s="40">
        <v>2084</v>
      </c>
      <c r="Z51" s="35">
        <v>1118</v>
      </c>
      <c r="AA51" s="35">
        <v>6</v>
      </c>
      <c r="AB51" s="35">
        <v>429</v>
      </c>
      <c r="AC51" s="35">
        <v>1553</v>
      </c>
      <c r="AD51" s="36">
        <v>474</v>
      </c>
      <c r="AE51" s="36">
        <v>42</v>
      </c>
      <c r="AF51" s="36">
        <v>763</v>
      </c>
      <c r="AG51" s="36">
        <v>1279</v>
      </c>
      <c r="AH51" s="37">
        <v>80</v>
      </c>
      <c r="AI51" s="37">
        <v>21</v>
      </c>
      <c r="AJ51" s="37">
        <v>36</v>
      </c>
      <c r="AK51" s="37">
        <v>137</v>
      </c>
    </row>
    <row r="52" spans="1:40" s="100" customFormat="1" x14ac:dyDescent="0.2">
      <c r="A52" s="39" t="s">
        <v>38</v>
      </c>
      <c r="B52" s="84">
        <v>51997</v>
      </c>
      <c r="C52" s="84">
        <v>3240</v>
      </c>
      <c r="D52" s="85">
        <v>7194</v>
      </c>
      <c r="E52" s="86">
        <v>62431</v>
      </c>
      <c r="F52" s="87">
        <v>12959</v>
      </c>
      <c r="G52" s="87">
        <v>402</v>
      </c>
      <c r="H52" s="87">
        <v>434</v>
      </c>
      <c r="I52" s="87">
        <v>13795</v>
      </c>
      <c r="J52" s="88">
        <v>9664</v>
      </c>
      <c r="K52" s="88">
        <v>1494</v>
      </c>
      <c r="L52" s="88">
        <v>2145</v>
      </c>
      <c r="M52" s="88">
        <v>13303</v>
      </c>
      <c r="N52" s="89">
        <v>8888</v>
      </c>
      <c r="O52" s="89">
        <v>16</v>
      </c>
      <c r="P52" s="89">
        <v>11</v>
      </c>
      <c r="Q52" s="89">
        <v>8915</v>
      </c>
      <c r="R52" s="90">
        <v>657</v>
      </c>
      <c r="S52" s="90">
        <v>4</v>
      </c>
      <c r="T52" s="90">
        <v>344</v>
      </c>
      <c r="U52" s="90">
        <v>1005</v>
      </c>
      <c r="V52" s="96">
        <v>5861</v>
      </c>
      <c r="W52" s="96">
        <v>744</v>
      </c>
      <c r="X52" s="96">
        <v>1302</v>
      </c>
      <c r="Y52" s="96">
        <v>7907</v>
      </c>
      <c r="Z52" s="97">
        <v>8739</v>
      </c>
      <c r="AA52" s="97">
        <v>126</v>
      </c>
      <c r="AB52" s="97">
        <v>925</v>
      </c>
      <c r="AC52" s="97">
        <v>9790</v>
      </c>
      <c r="AD52" s="98">
        <v>4347</v>
      </c>
      <c r="AE52" s="98">
        <v>205</v>
      </c>
      <c r="AF52" s="98">
        <v>1676</v>
      </c>
      <c r="AG52" s="98">
        <v>6228</v>
      </c>
      <c r="AH52" s="99">
        <v>882</v>
      </c>
      <c r="AI52" s="99">
        <v>249</v>
      </c>
      <c r="AJ52" s="99">
        <v>357</v>
      </c>
      <c r="AK52" s="99">
        <v>1488</v>
      </c>
    </row>
    <row r="53" spans="1:40" ht="15" customHeight="1" x14ac:dyDescent="0.2">
      <c r="A53" s="1"/>
      <c r="B53" s="47"/>
      <c r="C53" s="47"/>
      <c r="D53" s="47"/>
      <c r="E53" s="47"/>
      <c r="F53" s="47"/>
      <c r="G53" s="47"/>
      <c r="H53" s="47"/>
      <c r="I53" s="47"/>
      <c r="J53" s="47"/>
      <c r="K53" s="47"/>
      <c r="L53" s="47"/>
      <c r="M53" s="47"/>
      <c r="N53" s="47"/>
      <c r="O53" s="47"/>
      <c r="P53" s="47"/>
      <c r="Q53" s="47"/>
      <c r="R53" s="47"/>
      <c r="S53" s="47"/>
      <c r="T53" s="47"/>
      <c r="U53" s="47"/>
    </row>
    <row r="54" spans="1:40" x14ac:dyDescent="0.2">
      <c r="A54" s="137" t="s">
        <v>85</v>
      </c>
      <c r="B54" s="137"/>
      <c r="C54" s="47"/>
      <c r="D54" s="47"/>
      <c r="E54" s="47"/>
      <c r="F54" s="47"/>
      <c r="G54" s="47"/>
      <c r="H54" s="47"/>
      <c r="I54" s="47"/>
      <c r="J54" s="47"/>
      <c r="K54" s="47"/>
      <c r="L54" s="47"/>
      <c r="M54" s="47"/>
      <c r="N54" s="47"/>
      <c r="O54" s="47"/>
      <c r="P54" s="47"/>
      <c r="Q54" s="47"/>
      <c r="R54" s="47"/>
      <c r="S54" s="47"/>
      <c r="T54" s="47"/>
      <c r="U54" s="47"/>
    </row>
    <row r="55" spans="1:40" x14ac:dyDescent="0.2">
      <c r="A55" s="137" t="s">
        <v>55</v>
      </c>
      <c r="B55" s="137"/>
      <c r="C55" s="137"/>
      <c r="D55" s="137"/>
      <c r="E55" s="137"/>
      <c r="F55" s="47"/>
      <c r="G55" s="47"/>
      <c r="H55" s="47"/>
      <c r="I55" s="47"/>
      <c r="J55" s="47"/>
      <c r="K55" s="47"/>
      <c r="L55" s="47"/>
      <c r="M55" s="47"/>
      <c r="N55" s="47"/>
      <c r="O55" s="47"/>
      <c r="P55" s="47"/>
      <c r="Q55" s="47"/>
      <c r="R55" s="47"/>
      <c r="S55" s="47"/>
      <c r="T55" s="47"/>
      <c r="U55" s="47"/>
    </row>
    <row r="56" spans="1:40" x14ac:dyDescent="0.2">
      <c r="A56" s="26" t="s">
        <v>71</v>
      </c>
      <c r="B56" s="47"/>
      <c r="C56" s="47"/>
      <c r="D56" s="47"/>
      <c r="E56" s="47"/>
      <c r="F56" s="47"/>
      <c r="G56" s="47"/>
      <c r="H56" s="47"/>
      <c r="I56" s="47"/>
      <c r="J56" s="47"/>
      <c r="K56" s="47"/>
      <c r="L56" s="47"/>
      <c r="M56" s="47"/>
      <c r="N56" s="47"/>
      <c r="O56" s="47"/>
      <c r="P56" s="47"/>
      <c r="Q56" s="47"/>
      <c r="R56" s="47"/>
      <c r="S56" s="47"/>
      <c r="T56" s="47"/>
      <c r="U56" s="47"/>
    </row>
    <row r="57" spans="1:40" ht="15.75" customHeight="1" x14ac:dyDescent="0.2">
      <c r="A57" s="1"/>
      <c r="B57" s="47"/>
      <c r="C57" s="47"/>
      <c r="D57" s="47"/>
      <c r="E57" s="47"/>
      <c r="F57" s="47"/>
      <c r="G57" s="47"/>
      <c r="H57" s="47"/>
      <c r="I57" s="47"/>
      <c r="J57" s="47"/>
      <c r="K57" s="47"/>
      <c r="L57" s="47"/>
      <c r="M57" s="47"/>
      <c r="N57" s="47"/>
      <c r="O57" s="47"/>
      <c r="P57" s="47"/>
      <c r="Q57" s="47"/>
      <c r="R57" s="47"/>
      <c r="S57" s="47"/>
      <c r="T57" s="47"/>
      <c r="U57" s="47"/>
    </row>
    <row r="58" spans="1:40" x14ac:dyDescent="0.2">
      <c r="A58" s="1"/>
      <c r="B58" s="47"/>
      <c r="C58" s="47"/>
      <c r="D58" s="47"/>
      <c r="E58" s="47"/>
      <c r="F58" s="47"/>
      <c r="G58" s="47"/>
      <c r="H58" s="47"/>
      <c r="I58" s="47"/>
      <c r="J58" s="47"/>
      <c r="K58" s="47"/>
      <c r="L58" s="47"/>
      <c r="M58" s="47"/>
      <c r="N58" s="47"/>
      <c r="O58" s="47"/>
      <c r="P58" s="47"/>
      <c r="Q58" s="47"/>
      <c r="R58" s="47"/>
      <c r="S58" s="47"/>
      <c r="T58" s="47"/>
      <c r="U58" s="47"/>
    </row>
    <row r="59" spans="1:40" x14ac:dyDescent="0.2">
      <c r="A59" s="1"/>
      <c r="B59" s="47"/>
      <c r="C59" s="47"/>
      <c r="D59" s="47"/>
      <c r="E59" s="47"/>
      <c r="F59" s="47"/>
      <c r="G59" s="47"/>
      <c r="H59" s="47"/>
      <c r="I59" s="47"/>
      <c r="J59" s="47"/>
      <c r="K59" s="47"/>
      <c r="L59" s="47"/>
      <c r="M59" s="47"/>
      <c r="N59" s="47"/>
      <c r="O59" s="47"/>
      <c r="P59" s="47"/>
      <c r="Q59" s="47"/>
      <c r="R59" s="47"/>
      <c r="S59" s="47"/>
      <c r="T59" s="47"/>
      <c r="U59" s="47"/>
    </row>
    <row r="60" spans="1:40" s="33" customFormat="1" x14ac:dyDescent="0.2">
      <c r="A60" s="32"/>
      <c r="B60" s="69"/>
      <c r="C60" s="69"/>
      <c r="D60" s="69"/>
      <c r="E60" s="70"/>
      <c r="F60" s="71"/>
      <c r="G60" s="71"/>
      <c r="H60" s="71"/>
      <c r="I60" s="72"/>
      <c r="J60" s="71"/>
      <c r="K60" s="71"/>
      <c r="L60" s="71"/>
      <c r="M60" s="72"/>
      <c r="N60" s="71"/>
      <c r="O60" s="71"/>
      <c r="P60" s="71"/>
      <c r="Q60" s="72"/>
      <c r="R60" s="71"/>
      <c r="S60" s="71"/>
      <c r="T60" s="71"/>
      <c r="U60" s="72"/>
      <c r="V60" s="41"/>
      <c r="W60" s="41"/>
      <c r="X60" s="41"/>
      <c r="Y60" s="42"/>
      <c r="Z60" s="41"/>
      <c r="AA60" s="41"/>
      <c r="AB60" s="41"/>
      <c r="AC60" s="42"/>
      <c r="AD60" s="41"/>
      <c r="AE60" s="41"/>
      <c r="AF60" s="41"/>
      <c r="AG60" s="42"/>
      <c r="AH60" s="41"/>
      <c r="AI60" s="41"/>
      <c r="AJ60" s="41"/>
      <c r="AK60" s="42"/>
      <c r="AL60" s="43"/>
      <c r="AM60" s="43"/>
      <c r="AN60" s="43"/>
    </row>
    <row r="61" spans="1:40" s="33" customFormat="1" ht="15" customHeight="1" x14ac:dyDescent="0.2">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2"/>
      <c r="AE61" s="42"/>
      <c r="AF61" s="42"/>
      <c r="AG61" s="42"/>
      <c r="AH61" s="41"/>
      <c r="AI61" s="41"/>
      <c r="AJ61" s="41"/>
      <c r="AK61" s="42"/>
      <c r="AL61" s="43"/>
      <c r="AM61" s="43"/>
      <c r="AN61" s="43"/>
    </row>
    <row r="62" spans="1:40" s="33" customFormat="1" x14ac:dyDescent="0.2">
      <c r="A62" s="32"/>
      <c r="B62" s="69"/>
      <c r="C62" s="69"/>
      <c r="D62" s="69"/>
      <c r="E62" s="70"/>
      <c r="F62" s="71"/>
      <c r="G62" s="71"/>
      <c r="H62" s="71"/>
      <c r="I62" s="72"/>
      <c r="J62" s="71"/>
      <c r="K62" s="71"/>
      <c r="L62" s="71"/>
      <c r="M62" s="72"/>
      <c r="N62" s="72"/>
      <c r="O62" s="72"/>
      <c r="P62" s="72"/>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2">
      <c r="A63" s="32"/>
      <c r="B63" s="69"/>
      <c r="C63" s="69"/>
      <c r="D63" s="69"/>
      <c r="E63" s="70"/>
      <c r="F63" s="71"/>
      <c r="G63" s="71"/>
      <c r="H63" s="71"/>
      <c r="I63" s="72"/>
      <c r="J63" s="71"/>
      <c r="K63" s="71"/>
      <c r="L63" s="71"/>
      <c r="M63" s="72"/>
      <c r="N63" s="72"/>
      <c r="O63" s="72"/>
      <c r="P63" s="72"/>
      <c r="Q63" s="72"/>
      <c r="R63" s="72"/>
      <c r="S63" s="72"/>
      <c r="T63" s="72"/>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2">
      <c r="A64" s="32"/>
      <c r="B64" s="69"/>
      <c r="C64" s="69"/>
      <c r="D64" s="69"/>
      <c r="E64" s="70"/>
      <c r="F64" s="71"/>
      <c r="G64" s="71"/>
      <c r="H64" s="71"/>
      <c r="I64" s="72"/>
      <c r="J64" s="71"/>
      <c r="K64" s="71"/>
      <c r="L64" s="71"/>
      <c r="M64" s="72"/>
      <c r="N64" s="72"/>
      <c r="O64" s="72"/>
      <c r="P64" s="72"/>
      <c r="Q64" s="72"/>
      <c r="R64" s="71"/>
      <c r="S64" s="71"/>
      <c r="T64" s="71"/>
      <c r="U64" s="72"/>
      <c r="V64" s="41"/>
      <c r="W64" s="41"/>
      <c r="X64" s="41"/>
      <c r="Y64" s="42"/>
      <c r="Z64" s="41"/>
      <c r="AA64" s="41"/>
      <c r="AB64" s="41"/>
      <c r="AC64" s="42"/>
      <c r="AD64" s="42"/>
      <c r="AE64" s="42"/>
      <c r="AF64" s="42"/>
      <c r="AG64" s="42"/>
      <c r="AH64" s="41"/>
      <c r="AI64" s="41"/>
      <c r="AJ64" s="41"/>
      <c r="AK64" s="42"/>
      <c r="AL64" s="43"/>
      <c r="AM64" s="43"/>
      <c r="AN64" s="43"/>
    </row>
    <row r="65" spans="1:40" s="33" customFormat="1" x14ac:dyDescent="0.2">
      <c r="A65" s="32"/>
      <c r="B65" s="69"/>
      <c r="C65" s="69"/>
      <c r="D65" s="69"/>
      <c r="E65" s="70"/>
      <c r="F65" s="71"/>
      <c r="G65" s="71"/>
      <c r="H65" s="71"/>
      <c r="I65" s="72"/>
      <c r="J65" s="71"/>
      <c r="K65" s="71"/>
      <c r="L65" s="71"/>
      <c r="M65" s="72"/>
      <c r="N65" s="72"/>
      <c r="O65" s="72"/>
      <c r="P65" s="72"/>
      <c r="Q65" s="72"/>
      <c r="R65" s="71"/>
      <c r="S65" s="71"/>
      <c r="T65" s="71"/>
      <c r="U65" s="72"/>
      <c r="V65" s="41"/>
      <c r="W65" s="41"/>
      <c r="X65" s="41"/>
      <c r="Y65" s="42"/>
      <c r="Z65" s="41"/>
      <c r="AA65" s="41"/>
      <c r="AB65" s="41"/>
      <c r="AC65" s="42"/>
      <c r="AD65" s="42"/>
      <c r="AE65" s="42"/>
      <c r="AF65" s="42"/>
      <c r="AG65" s="42"/>
      <c r="AH65" s="41"/>
      <c r="AI65" s="41"/>
      <c r="AJ65" s="41"/>
      <c r="AK65" s="42"/>
      <c r="AL65" s="43"/>
      <c r="AM65" s="43"/>
      <c r="AN65" s="43"/>
    </row>
    <row r="66" spans="1:40" s="33" customFormat="1" x14ac:dyDescent="0.2">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2">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2">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2">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2">
      <c r="A70" s="32"/>
      <c r="B70" s="70"/>
      <c r="C70" s="70"/>
      <c r="D70" s="70"/>
      <c r="E70" s="70"/>
      <c r="F70" s="72"/>
      <c r="G70" s="72"/>
      <c r="H70" s="72"/>
      <c r="I70" s="72"/>
      <c r="J70" s="72"/>
      <c r="K70" s="72"/>
      <c r="L70" s="72"/>
      <c r="M70" s="72"/>
      <c r="N70" s="72"/>
      <c r="O70" s="72"/>
      <c r="P70" s="72"/>
      <c r="Q70" s="72"/>
      <c r="R70" s="72"/>
      <c r="S70" s="72"/>
      <c r="T70" s="72"/>
      <c r="U70" s="72"/>
      <c r="V70" s="42"/>
      <c r="W70" s="42"/>
      <c r="X70" s="42"/>
      <c r="Y70" s="42"/>
      <c r="Z70" s="42"/>
      <c r="AA70" s="42"/>
      <c r="AB70" s="42"/>
      <c r="AC70" s="42"/>
      <c r="AD70" s="42"/>
      <c r="AE70" s="42"/>
      <c r="AF70" s="42"/>
      <c r="AG70" s="42"/>
      <c r="AH70" s="42"/>
      <c r="AI70" s="42"/>
      <c r="AJ70" s="42"/>
      <c r="AK70" s="42"/>
      <c r="AL70" s="43"/>
      <c r="AM70" s="43"/>
      <c r="AN70" s="43"/>
    </row>
    <row r="71" spans="1:40" s="33" customFormat="1" x14ac:dyDescent="0.2">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2">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2">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2">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2">
      <c r="A75" s="32"/>
      <c r="B75" s="69"/>
      <c r="C75" s="69"/>
      <c r="D75" s="69"/>
      <c r="E75" s="70"/>
      <c r="F75" s="71"/>
      <c r="G75" s="71"/>
      <c r="H75" s="71"/>
      <c r="I75" s="72"/>
      <c r="J75" s="71"/>
      <c r="K75" s="71"/>
      <c r="L75" s="71"/>
      <c r="M75" s="72"/>
      <c r="N75" s="71"/>
      <c r="O75" s="71"/>
      <c r="P75" s="71"/>
      <c r="Q75" s="72"/>
      <c r="R75" s="71"/>
      <c r="S75" s="71"/>
      <c r="T75" s="71"/>
      <c r="U75" s="72"/>
      <c r="V75" s="41"/>
      <c r="W75" s="41"/>
      <c r="X75" s="41"/>
      <c r="Y75" s="42"/>
      <c r="Z75" s="41"/>
      <c r="AA75" s="41"/>
      <c r="AB75" s="41"/>
      <c r="AC75" s="42"/>
      <c r="AD75" s="41"/>
      <c r="AE75" s="41"/>
      <c r="AF75" s="41"/>
      <c r="AG75" s="42"/>
      <c r="AH75" s="41"/>
      <c r="AI75" s="41"/>
      <c r="AJ75" s="41"/>
      <c r="AK75" s="42"/>
      <c r="AL75" s="43"/>
      <c r="AM75" s="43"/>
      <c r="AN75" s="43"/>
    </row>
    <row r="76" spans="1:40" s="33" customFormat="1" x14ac:dyDescent="0.2">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2">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2">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2">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2">
      <c r="A80" s="32"/>
      <c r="B80" s="70"/>
      <c r="C80" s="70"/>
      <c r="D80" s="70"/>
      <c r="E80" s="70"/>
      <c r="F80" s="72"/>
      <c r="G80" s="72"/>
      <c r="H80" s="72"/>
      <c r="I80" s="72"/>
      <c r="J80" s="72"/>
      <c r="K80" s="72"/>
      <c r="L80" s="72"/>
      <c r="M80" s="72"/>
      <c r="N80" s="72"/>
      <c r="O80" s="72"/>
      <c r="P80" s="72"/>
      <c r="Q80" s="72"/>
      <c r="R80" s="72"/>
      <c r="S80" s="72"/>
      <c r="T80" s="72"/>
      <c r="U80" s="72"/>
      <c r="V80" s="42"/>
      <c r="W80" s="42"/>
      <c r="X80" s="42"/>
      <c r="Y80" s="42"/>
      <c r="Z80" s="42"/>
      <c r="AA80" s="42"/>
      <c r="AB80" s="42"/>
      <c r="AC80" s="42"/>
      <c r="AD80" s="42"/>
      <c r="AE80" s="42"/>
      <c r="AF80" s="42"/>
      <c r="AG80" s="42"/>
      <c r="AH80" s="42"/>
      <c r="AI80" s="42"/>
      <c r="AJ80" s="42"/>
      <c r="AK80" s="42"/>
      <c r="AL80" s="43"/>
      <c r="AM80" s="43"/>
      <c r="AN80" s="43"/>
    </row>
    <row r="81" spans="1:40" s="33" customFormat="1" x14ac:dyDescent="0.2">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2">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2">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2">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2">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2">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2">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2">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2">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2">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2">
      <c r="A91" s="32"/>
      <c r="B91" s="69"/>
      <c r="C91" s="69"/>
      <c r="D91" s="69"/>
      <c r="E91" s="70"/>
      <c r="F91" s="71"/>
      <c r="G91" s="71"/>
      <c r="H91" s="71"/>
      <c r="I91" s="72"/>
      <c r="J91" s="71"/>
      <c r="K91" s="71"/>
      <c r="L91" s="71"/>
      <c r="M91" s="72"/>
      <c r="N91" s="71"/>
      <c r="O91" s="71"/>
      <c r="P91" s="71"/>
      <c r="Q91" s="72"/>
      <c r="R91" s="71"/>
      <c r="S91" s="71"/>
      <c r="T91" s="71"/>
      <c r="U91" s="72"/>
      <c r="V91" s="41"/>
      <c r="W91" s="41"/>
      <c r="X91" s="41"/>
      <c r="Y91" s="42"/>
      <c r="Z91" s="41"/>
      <c r="AA91" s="41"/>
      <c r="AB91" s="41"/>
      <c r="AC91" s="42"/>
      <c r="AD91" s="41"/>
      <c r="AE91" s="41"/>
      <c r="AF91" s="41"/>
      <c r="AG91" s="42"/>
      <c r="AH91" s="41"/>
      <c r="AI91" s="41"/>
      <c r="AJ91" s="41"/>
      <c r="AK91" s="42"/>
      <c r="AL91" s="43"/>
      <c r="AM91" s="43"/>
      <c r="AN91" s="43"/>
    </row>
    <row r="92" spans="1:40" s="33" customFormat="1" x14ac:dyDescent="0.2">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2">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2">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2">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2">
      <c r="A96" s="32"/>
      <c r="B96" s="70"/>
      <c r="C96" s="70"/>
      <c r="D96" s="70"/>
      <c r="E96" s="70"/>
      <c r="F96" s="72"/>
      <c r="G96" s="72"/>
      <c r="H96" s="72"/>
      <c r="I96" s="72"/>
      <c r="J96" s="72"/>
      <c r="K96" s="72"/>
      <c r="L96" s="72"/>
      <c r="M96" s="72"/>
      <c r="N96" s="72"/>
      <c r="O96" s="72"/>
      <c r="P96" s="72"/>
      <c r="Q96" s="72"/>
      <c r="R96" s="72"/>
      <c r="S96" s="72"/>
      <c r="T96" s="72"/>
      <c r="U96" s="72"/>
      <c r="V96" s="42"/>
      <c r="W96" s="42"/>
      <c r="X96" s="42"/>
      <c r="Y96" s="42"/>
      <c r="Z96" s="42"/>
      <c r="AA96" s="42"/>
      <c r="AB96" s="42"/>
      <c r="AC96" s="42"/>
      <c r="AD96" s="42"/>
      <c r="AE96" s="42"/>
      <c r="AF96" s="42"/>
      <c r="AG96" s="42"/>
      <c r="AH96" s="42"/>
      <c r="AI96" s="42"/>
      <c r="AJ96" s="42"/>
      <c r="AK96" s="42"/>
      <c r="AL96" s="43"/>
      <c r="AM96" s="43"/>
      <c r="AN96" s="43"/>
    </row>
    <row r="97" spans="1:40" s="33" customFormat="1" x14ac:dyDescent="0.2">
      <c r="A97" s="32"/>
      <c r="B97" s="69"/>
      <c r="C97" s="69"/>
      <c r="D97" s="69"/>
      <c r="E97" s="70"/>
      <c r="F97" s="71"/>
      <c r="G97" s="71"/>
      <c r="H97" s="71"/>
      <c r="I97" s="72"/>
      <c r="J97" s="71"/>
      <c r="K97" s="71"/>
      <c r="L97" s="71"/>
      <c r="M97" s="72"/>
      <c r="N97" s="71"/>
      <c r="O97" s="71"/>
      <c r="P97" s="71"/>
      <c r="Q97" s="72"/>
      <c r="R97" s="71"/>
      <c r="S97" s="71"/>
      <c r="T97" s="71"/>
      <c r="U97" s="72"/>
      <c r="V97" s="41"/>
      <c r="W97" s="41"/>
      <c r="X97" s="41"/>
      <c r="Y97" s="42"/>
      <c r="Z97" s="41"/>
      <c r="AA97" s="41"/>
      <c r="AB97" s="41"/>
      <c r="AC97" s="42"/>
      <c r="AD97" s="41"/>
      <c r="AE97" s="41"/>
      <c r="AF97" s="41"/>
      <c r="AG97" s="42"/>
      <c r="AH97" s="41"/>
      <c r="AI97" s="41"/>
      <c r="AJ97" s="41"/>
      <c r="AK97" s="42"/>
      <c r="AL97" s="43"/>
      <c r="AM97" s="43"/>
      <c r="AN97" s="43"/>
    </row>
    <row r="98" spans="1:40" s="33" customFormat="1" x14ac:dyDescent="0.2">
      <c r="A98" s="32"/>
      <c r="B98" s="69"/>
      <c r="C98" s="69"/>
      <c r="D98" s="69"/>
      <c r="E98" s="70"/>
      <c r="F98" s="71"/>
      <c r="G98" s="71"/>
      <c r="H98" s="71"/>
      <c r="I98" s="72"/>
      <c r="J98" s="71"/>
      <c r="K98" s="71"/>
      <c r="L98" s="71"/>
      <c r="M98" s="72"/>
      <c r="N98" s="71"/>
      <c r="O98" s="71"/>
      <c r="P98" s="71"/>
      <c r="Q98" s="72"/>
      <c r="R98" s="71"/>
      <c r="S98" s="71"/>
      <c r="T98" s="71"/>
      <c r="U98" s="72"/>
      <c r="V98" s="41"/>
      <c r="W98" s="41"/>
      <c r="X98" s="41"/>
      <c r="Y98" s="42"/>
      <c r="Z98" s="41"/>
      <c r="AA98" s="41"/>
      <c r="AB98" s="41"/>
      <c r="AC98" s="42"/>
      <c r="AD98" s="41"/>
      <c r="AE98" s="41"/>
      <c r="AF98" s="41"/>
      <c r="AG98" s="42"/>
      <c r="AH98" s="41"/>
      <c r="AI98" s="41"/>
      <c r="AJ98" s="41"/>
      <c r="AK98" s="42"/>
      <c r="AL98" s="43"/>
      <c r="AM98" s="43"/>
      <c r="AN98" s="43"/>
    </row>
    <row r="99" spans="1:40" s="33" customFormat="1" x14ac:dyDescent="0.2">
      <c r="A99" s="32"/>
      <c r="B99" s="69"/>
      <c r="C99" s="69"/>
      <c r="D99" s="69"/>
      <c r="E99" s="70"/>
      <c r="F99" s="71"/>
      <c r="G99" s="71"/>
      <c r="H99" s="71"/>
      <c r="I99" s="72"/>
      <c r="J99" s="71"/>
      <c r="K99" s="71"/>
      <c r="L99" s="71"/>
      <c r="M99" s="72"/>
      <c r="N99" s="71"/>
      <c r="O99" s="71"/>
      <c r="P99" s="71"/>
      <c r="Q99" s="72"/>
      <c r="R99" s="71"/>
      <c r="S99" s="71"/>
      <c r="T99" s="71"/>
      <c r="U99" s="72"/>
      <c r="V99" s="41"/>
      <c r="W99" s="41"/>
      <c r="X99" s="41"/>
      <c r="Y99" s="42"/>
      <c r="Z99" s="41"/>
      <c r="AA99" s="41"/>
      <c r="AB99" s="41"/>
      <c r="AC99" s="42"/>
      <c r="AD99" s="41"/>
      <c r="AE99" s="41"/>
      <c r="AF99" s="41"/>
      <c r="AG99" s="42"/>
      <c r="AH99" s="41"/>
      <c r="AI99" s="41"/>
      <c r="AJ99" s="41"/>
      <c r="AK99" s="42"/>
      <c r="AL99" s="43"/>
      <c r="AM99" s="43"/>
      <c r="AN99" s="43"/>
    </row>
    <row r="100" spans="1:40" s="33" customFormat="1" x14ac:dyDescent="0.2">
      <c r="A100" s="32"/>
      <c r="B100" s="69"/>
      <c r="C100" s="69"/>
      <c r="D100" s="69"/>
      <c r="E100" s="70"/>
      <c r="F100" s="71"/>
      <c r="G100" s="71"/>
      <c r="H100" s="71"/>
      <c r="I100" s="72"/>
      <c r="J100" s="71"/>
      <c r="K100" s="71"/>
      <c r="L100" s="71"/>
      <c r="M100" s="72"/>
      <c r="N100" s="71"/>
      <c r="O100" s="71"/>
      <c r="P100" s="71"/>
      <c r="Q100" s="72"/>
      <c r="R100" s="71"/>
      <c r="S100" s="71"/>
      <c r="T100" s="71"/>
      <c r="U100" s="72"/>
      <c r="V100" s="41"/>
      <c r="W100" s="41"/>
      <c r="X100" s="41"/>
      <c r="Y100" s="42"/>
      <c r="Z100" s="41"/>
      <c r="AA100" s="41"/>
      <c r="AB100" s="41"/>
      <c r="AC100" s="42"/>
      <c r="AD100" s="41"/>
      <c r="AE100" s="41"/>
      <c r="AF100" s="41"/>
      <c r="AG100" s="42"/>
      <c r="AH100" s="41"/>
      <c r="AI100" s="41"/>
      <c r="AJ100" s="41"/>
      <c r="AK100" s="42"/>
      <c r="AL100" s="43"/>
      <c r="AM100" s="43"/>
      <c r="AN100" s="43"/>
    </row>
    <row r="101" spans="1:40" s="33" customFormat="1" x14ac:dyDescent="0.2">
      <c r="A101" s="32"/>
      <c r="B101" s="73"/>
      <c r="C101" s="73"/>
      <c r="D101" s="73"/>
      <c r="E101" s="73"/>
      <c r="F101" s="74"/>
      <c r="G101" s="74"/>
      <c r="H101" s="74"/>
      <c r="I101" s="74"/>
      <c r="J101" s="74"/>
      <c r="K101" s="74"/>
      <c r="L101" s="74"/>
      <c r="M101" s="74"/>
      <c r="N101" s="74"/>
      <c r="O101" s="74"/>
      <c r="P101" s="74"/>
      <c r="Q101" s="74"/>
      <c r="R101" s="74"/>
      <c r="S101" s="74"/>
      <c r="T101" s="74"/>
      <c r="U101" s="74"/>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2">
      <c r="A102" s="32"/>
      <c r="B102" s="73"/>
      <c r="C102" s="73"/>
      <c r="D102" s="73"/>
      <c r="E102" s="73"/>
      <c r="F102" s="74"/>
      <c r="G102" s="74"/>
      <c r="H102" s="74"/>
      <c r="I102" s="74"/>
      <c r="J102" s="74"/>
      <c r="K102" s="74"/>
      <c r="L102" s="74"/>
      <c r="M102" s="74"/>
      <c r="N102" s="74"/>
      <c r="O102" s="74"/>
      <c r="P102" s="74"/>
      <c r="Q102" s="74"/>
      <c r="R102" s="74"/>
      <c r="S102" s="74"/>
      <c r="T102" s="74"/>
      <c r="U102" s="74"/>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2">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2">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2">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2">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2">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2">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2">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2">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2">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2">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2">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2">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2">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2">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2">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2">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2">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2">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2">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2">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2">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2">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2">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2">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2">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2">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2">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2">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2">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2">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2">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2">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2">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2">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2">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2">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2">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2">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s="33" customFormat="1" x14ac:dyDescent="0.2">
      <c r="A141" s="32"/>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c r="AJ141" s="43"/>
      <c r="AK141" s="43"/>
      <c r="AL141" s="43"/>
      <c r="AM141" s="43"/>
      <c r="AN141" s="43"/>
    </row>
    <row r="142" spans="1:40" s="33" customFormat="1" x14ac:dyDescent="0.2">
      <c r="A142" s="32"/>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row>
    <row r="143" spans="1:40" s="33" customFormat="1" x14ac:dyDescent="0.2">
      <c r="A143" s="32"/>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row>
    <row r="144" spans="1:40" s="33" customFormat="1" x14ac:dyDescent="0.2">
      <c r="A144" s="32"/>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row>
    <row r="145" spans="1:40" s="33" customFormat="1" x14ac:dyDescent="0.2">
      <c r="A145" s="32"/>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43"/>
      <c r="AJ145" s="43"/>
      <c r="AK145" s="43"/>
      <c r="AL145" s="43"/>
      <c r="AM145" s="43"/>
      <c r="AN145" s="43"/>
    </row>
    <row r="146" spans="1:40" x14ac:dyDescent="0.2">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2">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2">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2">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2">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2">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2">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2">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2">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2">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2">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2">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2">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2">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2">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2">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2">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2">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2">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2">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2">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2">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2">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2">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2">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2">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2">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2">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2">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2">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2">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2">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2">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2">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2">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2">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2">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2">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2">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2">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2">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2">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2">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2">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2">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2">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2">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2">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2">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2">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2">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2">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2">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2">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2">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2">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2">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2">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2">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2">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2">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2">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2">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2">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2">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2">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2">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2">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2">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2">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2">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2">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2">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2">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2">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2">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2">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2">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2">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2">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2">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2">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2">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2">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2">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2">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2">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2">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2">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2">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2">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2">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2">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2">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2">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2">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2">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2">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2">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2">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2">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2">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2">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2">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2">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2">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2">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2">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2">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2">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2">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2">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2">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2">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2">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2">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2">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2">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2">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2">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2">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2">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2">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2">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2">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2">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2">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2">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2">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2">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2">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2">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2">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2">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2">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2">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2">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2">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2">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2">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2">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2">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2">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2">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2">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2">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2">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2">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2">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2">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2">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2">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2">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2">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2">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2">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2">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2">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2">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2">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2">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2">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2">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2">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2">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2">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2">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2">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2">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2">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2">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2">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2">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2">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2">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2">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2">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2">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2">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2">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2">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2">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2">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2">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2">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2">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2">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2">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2">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2">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2">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2">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2">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2">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2">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2">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2">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2">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2">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2">
      <c r="A345" s="1"/>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row>
    <row r="346" spans="1:40" x14ac:dyDescent="0.2">
      <c r="A346" s="1"/>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row>
    <row r="347" spans="1:40" x14ac:dyDescent="0.2">
      <c r="A347" s="1"/>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row>
    <row r="348" spans="1:40" x14ac:dyDescent="0.2">
      <c r="A348" s="1"/>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row>
    <row r="349" spans="1:40" x14ac:dyDescent="0.2">
      <c r="A349" s="1"/>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row>
    <row r="350" spans="1:40" x14ac:dyDescent="0.2">
      <c r="A350" s="1"/>
    </row>
    <row r="351" spans="1:40" x14ac:dyDescent="0.2">
      <c r="A351" s="1"/>
    </row>
    <row r="352" spans="1:40" x14ac:dyDescent="0.2">
      <c r="A352" s="1"/>
    </row>
    <row r="353" spans="1:1" x14ac:dyDescent="0.2">
      <c r="A353" s="1"/>
    </row>
    <row r="354" spans="1:1" x14ac:dyDescent="0.2">
      <c r="A354" s="1"/>
    </row>
    <row r="355" spans="1:1" x14ac:dyDescent="0.2">
      <c r="A355" s="1"/>
    </row>
    <row r="356" spans="1:1" x14ac:dyDescent="0.2">
      <c r="A356" s="1"/>
    </row>
  </sheetData>
  <mergeCells count="24">
    <mergeCell ref="A55:E55"/>
    <mergeCell ref="A54:B54"/>
    <mergeCell ref="A1:B1"/>
    <mergeCell ref="AD6:AG6"/>
    <mergeCell ref="AH6:AK6"/>
    <mergeCell ref="V6:Y6"/>
    <mergeCell ref="Z6:AC6"/>
    <mergeCell ref="A2:B2"/>
    <mergeCell ref="A4:B4"/>
    <mergeCell ref="N6:Q6"/>
    <mergeCell ref="R6:U6"/>
    <mergeCell ref="A6:A7"/>
    <mergeCell ref="B6:E6"/>
    <mergeCell ref="F6:I6"/>
    <mergeCell ref="J6:M6"/>
    <mergeCell ref="V9:Y9"/>
    <mergeCell ref="Z9:AC9"/>
    <mergeCell ref="AD9:AG9"/>
    <mergeCell ref="AH9:AK9"/>
    <mergeCell ref="B9:E9"/>
    <mergeCell ref="F9:I9"/>
    <mergeCell ref="J9:M9"/>
    <mergeCell ref="N9:Q9"/>
    <mergeCell ref="R9:U9"/>
  </mergeCells>
  <phoneticPr fontId="13" type="noConversion"/>
  <conditionalFormatting sqref="A8:E8 AK8:XFD8 AG8 AC8 U8:Y8 Q8 M8 I8">
    <cfRule type="cellIs" dxfId="17" priority="18" stopIfTrue="1" operator="lessThan">
      <formula>0</formula>
    </cfRule>
  </conditionalFormatting>
  <conditionalFormatting sqref="AL11:AX52">
    <cfRule type="cellIs" dxfId="16" priority="17" stopIfTrue="1" operator="lessThan">
      <formula>0</formula>
    </cfRule>
  </conditionalFormatting>
  <conditionalFormatting sqref="I8 F63:AK63 AK8 AG8 AC8 U8:Y8 Q8 M8">
    <cfRule type="cellIs" dxfId="15" priority="16" stopIfTrue="1" operator="lessThan">
      <formula>0</formula>
    </cfRule>
  </conditionalFormatting>
  <conditionalFormatting sqref="B32:E41 B87:E96">
    <cfRule type="cellIs" dxfId="14" priority="15" stopIfTrue="1" operator="lessThan">
      <formula>0</formula>
    </cfRule>
  </conditionalFormatting>
  <conditionalFormatting sqref="I8 F63:I63">
    <cfRule type="cellIs" dxfId="13" priority="14" stopIfTrue="1" operator="lessThan">
      <formula>0</formula>
    </cfRule>
  </conditionalFormatting>
  <conditionalFormatting sqref="M8 J63:M63">
    <cfRule type="cellIs" dxfId="12" priority="13" stopIfTrue="1" operator="lessThan">
      <formula>0</formula>
    </cfRule>
  </conditionalFormatting>
  <conditionalFormatting sqref="Q8 N63:Q63">
    <cfRule type="cellIs" dxfId="11" priority="12" stopIfTrue="1" operator="lessThan">
      <formula>0</formula>
    </cfRule>
  </conditionalFormatting>
  <conditionalFormatting sqref="U8 R63:U63">
    <cfRule type="cellIs" dxfId="10" priority="11" stopIfTrue="1" operator="lessThan">
      <formula>0</formula>
    </cfRule>
  </conditionalFormatting>
  <conditionalFormatting sqref="AC8 Z63:AC63">
    <cfRule type="cellIs" dxfId="9" priority="10" stopIfTrue="1" operator="lessThan">
      <formula>0</formula>
    </cfRule>
  </conditionalFormatting>
  <conditionalFormatting sqref="AG8 AD63:AG63">
    <cfRule type="cellIs" dxfId="8" priority="9" stopIfTrue="1" operator="lessThan">
      <formula>0</formula>
    </cfRule>
  </conditionalFormatting>
  <conditionalFormatting sqref="AK8 AH63:AK63">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J18" sqref="J18"/>
    </sheetView>
  </sheetViews>
  <sheetFormatPr defaultRowHeight="12.75" x14ac:dyDescent="0.2"/>
  <cols>
    <col min="1" max="1" width="10.85546875" bestFit="1" customWidth="1"/>
    <col min="2" max="5" width="12.85546875" customWidth="1"/>
  </cols>
  <sheetData>
    <row r="1" spans="1:8" x14ac:dyDescent="0.2">
      <c r="A1" s="154" t="s">
        <v>49</v>
      </c>
      <c r="B1" s="154"/>
      <c r="C1" s="154"/>
      <c r="D1" s="154"/>
      <c r="E1" s="154"/>
    </row>
    <row r="2" spans="1:8" x14ac:dyDescent="0.2">
      <c r="A2" s="154" t="s">
        <v>50</v>
      </c>
      <c r="B2" s="154"/>
      <c r="C2" s="154"/>
      <c r="D2" s="154"/>
      <c r="E2" s="154"/>
    </row>
    <row r="3" spans="1:8" x14ac:dyDescent="0.2">
      <c r="A3" s="81"/>
      <c r="B3" s="81"/>
      <c r="C3" s="81"/>
      <c r="D3" s="81"/>
      <c r="E3" s="81"/>
    </row>
    <row r="4" spans="1:8" ht="13.5" thickBot="1" x14ac:dyDescent="0.25">
      <c r="A4" s="155" t="s">
        <v>70</v>
      </c>
      <c r="B4" s="155"/>
      <c r="C4" s="155"/>
      <c r="D4" s="155"/>
      <c r="E4" s="155"/>
      <c r="F4" s="83"/>
      <c r="G4" s="83"/>
      <c r="H4" s="83"/>
    </row>
    <row r="5" spans="1:8" ht="15.75" thickBot="1" x14ac:dyDescent="0.3">
      <c r="A5" s="80" t="s">
        <v>59</v>
      </c>
      <c r="B5" s="82">
        <f>487500000/12.5*13.5</f>
        <v>526500000</v>
      </c>
      <c r="C5" s="82">
        <f>125000000/12.5*13.5</f>
        <v>135000000</v>
      </c>
      <c r="D5" s="82">
        <f>50000000/12.5*13.5</f>
        <v>54000000</v>
      </c>
      <c r="E5" s="82">
        <v>2000000</v>
      </c>
    </row>
    <row r="6" spans="1:8" ht="15.75" thickBot="1" x14ac:dyDescent="0.3">
      <c r="A6" s="80" t="s">
        <v>60</v>
      </c>
      <c r="B6" s="82">
        <f>637500000/12.5*13.5</f>
        <v>688500000</v>
      </c>
      <c r="C6" s="82">
        <f>162500000/12.5*13.5</f>
        <v>175500000</v>
      </c>
      <c r="D6" s="82">
        <f>62500000/12.5*13.5</f>
        <v>67500000</v>
      </c>
      <c r="E6" s="82">
        <v>2000000</v>
      </c>
    </row>
    <row r="7" spans="1:8" ht="15.75" thickBot="1" x14ac:dyDescent="0.3">
      <c r="A7" s="80" t="s">
        <v>61</v>
      </c>
      <c r="B7" s="82">
        <f>637500000/12.5*13.5</f>
        <v>688500000</v>
      </c>
      <c r="C7" s="82">
        <f>162500000/12.5*13.5</f>
        <v>175500000</v>
      </c>
      <c r="D7" s="82">
        <f>63750000/12.5*13.5</f>
        <v>68850000</v>
      </c>
      <c r="E7" s="82">
        <v>2000000</v>
      </c>
    </row>
    <row r="8" spans="1:8" ht="15.75" thickBot="1" x14ac:dyDescent="0.3">
      <c r="A8" s="80" t="s">
        <v>62</v>
      </c>
      <c r="B8" s="82">
        <f>325000000/12.5*13.5</f>
        <v>351000000</v>
      </c>
      <c r="C8" s="82">
        <f>75000000/12.5*13.5</f>
        <v>81000000</v>
      </c>
      <c r="D8" s="82">
        <f>37500000/12.5*13.5</f>
        <v>40500000</v>
      </c>
      <c r="E8" s="82">
        <v>2000000</v>
      </c>
    </row>
    <row r="9" spans="1:8" ht="15.75" thickBot="1" x14ac:dyDescent="0.3">
      <c r="A9" s="80" t="s">
        <v>63</v>
      </c>
      <c r="B9" s="82">
        <f>800000000/12.5*13.5</f>
        <v>864000000</v>
      </c>
      <c r="C9" s="82">
        <f>400000000/12.5*13.5</f>
        <v>432000000</v>
      </c>
      <c r="D9" s="82">
        <f>75000000/12.5*13.5</f>
        <v>81000000</v>
      </c>
      <c r="E9" s="82">
        <v>2000000</v>
      </c>
    </row>
    <row r="10" spans="1:8" ht="15.75" thickBot="1" x14ac:dyDescent="0.3">
      <c r="A10" s="80" t="s">
        <v>64</v>
      </c>
      <c r="B10" s="82">
        <f>487500000/12.5*13.5</f>
        <v>526500000</v>
      </c>
      <c r="C10" s="82">
        <f>237500000/12.5*13.5</f>
        <v>256500000</v>
      </c>
      <c r="D10" s="82">
        <f>50000000/12.5*13.5</f>
        <v>54000000</v>
      </c>
      <c r="E10" s="82">
        <v>2000000</v>
      </c>
    </row>
    <row r="11" spans="1:8" ht="15.75" thickBot="1" x14ac:dyDescent="0.3">
      <c r="A11" s="80" t="s">
        <v>65</v>
      </c>
      <c r="B11" s="82">
        <f>487500000/12.5*13.5</f>
        <v>526500000</v>
      </c>
      <c r="C11" s="82">
        <f>237500000/12.5*13.5</f>
        <v>256500000</v>
      </c>
      <c r="D11" s="82">
        <f>50000000/12.5*13.5</f>
        <v>54000000</v>
      </c>
      <c r="E11" s="82">
        <v>2000000</v>
      </c>
    </row>
    <row r="12" spans="1:8" ht="15.75" thickBot="1" x14ac:dyDescent="0.3">
      <c r="A12" s="80" t="s">
        <v>66</v>
      </c>
      <c r="B12" s="82">
        <f>162500000/12.5*13.5</f>
        <v>175500000</v>
      </c>
      <c r="C12" s="82">
        <f>75000000/12.5*13.5</f>
        <v>81000000</v>
      </c>
      <c r="D12" s="82">
        <f>63750000/12.5*13.5</f>
        <v>68850000</v>
      </c>
      <c r="E12" s="82">
        <v>2000000</v>
      </c>
    </row>
    <row r="13" spans="1:8" ht="15.75" thickBot="1" x14ac:dyDescent="0.3">
      <c r="A13" s="80" t="s">
        <v>67</v>
      </c>
      <c r="B13" s="82">
        <f>325000000/12.5*13.5</f>
        <v>351000000</v>
      </c>
      <c r="C13" s="82">
        <f>162500000/12.5*13.5</f>
        <v>175500000</v>
      </c>
      <c r="D13" s="82">
        <f>37500000/12.5*13.5</f>
        <v>40500000</v>
      </c>
      <c r="E13" s="82">
        <v>2000000</v>
      </c>
    </row>
    <row r="14" spans="1:8" ht="15.75" thickBot="1" x14ac:dyDescent="0.3">
      <c r="A14" s="80" t="s">
        <v>68</v>
      </c>
      <c r="B14" s="82">
        <f>325000000/12.5*13.5</f>
        <v>351000000</v>
      </c>
      <c r="C14" s="82">
        <f>162500000/12.5*13.5</f>
        <v>175500000</v>
      </c>
      <c r="D14" s="82">
        <f>37500000/12.5*13.5</f>
        <v>40500000</v>
      </c>
      <c r="E14" s="82">
        <v>2000000</v>
      </c>
    </row>
    <row r="15" spans="1:8" ht="15.75" thickBot="1" x14ac:dyDescent="0.3">
      <c r="A15" s="80" t="s">
        <v>69</v>
      </c>
      <c r="B15" s="82">
        <f>162500000/12.5*13.5</f>
        <v>175500000</v>
      </c>
      <c r="C15" s="82">
        <f>75000000/12.5*13.5</f>
        <v>81000000</v>
      </c>
      <c r="D15" s="82">
        <f>12500000/12.5*13.5</f>
        <v>13500000</v>
      </c>
      <c r="E15" s="82">
        <v>2000000</v>
      </c>
    </row>
  </sheetData>
  <mergeCells count="3">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March 2020</vt:lpstr>
      <vt:lpstr>June 2020</vt:lpstr>
      <vt:lpstr>DTI cut off points for QFS</vt:lpstr>
      <vt:lpstr>DEC08_SML</vt:lpstr>
      <vt:lpstr>MAR09_SML</vt:lpstr>
      <vt:lpstr>'June 2020'!Print_Area</vt:lpstr>
      <vt:lpstr>'March 2020'!Print_Area</vt:lpstr>
      <vt:lpstr>'June 2020'!Print_Titles</vt:lpstr>
      <vt:lpstr>'March 2020'!Print_Titles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Oria Makobe</cp:lastModifiedBy>
  <cp:lastPrinted>2015-03-24T06:24:52Z</cp:lastPrinted>
  <dcterms:created xsi:type="dcterms:W3CDTF">2009-06-19T09:34:17Z</dcterms:created>
  <dcterms:modified xsi:type="dcterms:W3CDTF">2020-10-21T10:12:27Z</dcterms:modified>
</cp:coreProperties>
</file>